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8C204D9E-3B15-458D-BDA7-51EB565D206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19440"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1" i="5"/>
  <c r="E21" i="5"/>
  <c r="V22" i="5"/>
  <c r="E22" i="5"/>
  <c r="V23" i="5"/>
  <c r="E23" i="5"/>
  <c r="X23" i="5" s="1"/>
  <c r="V24" i="5"/>
  <c r="E24" i="5"/>
  <c r="X24" i="5" s="1"/>
  <c r="V25" i="5"/>
  <c r="E25" i="5"/>
  <c r="X25" i="5" s="1"/>
  <c r="V26" i="5"/>
  <c r="E26" i="5"/>
  <c r="V27" i="5"/>
  <c r="E27" i="5"/>
  <c r="X27" i="5" s="1"/>
  <c r="V28" i="5"/>
  <c r="E28" i="5"/>
  <c r="X28" i="5" s="1"/>
  <c r="V29" i="5"/>
  <c r="E29" i="5"/>
  <c r="X29" i="5" s="1"/>
  <c r="V30" i="5"/>
  <c r="E30" i="5"/>
  <c r="V31" i="5"/>
  <c r="E31" i="5"/>
  <c r="X31" i="5" s="1"/>
  <c r="V32" i="5"/>
  <c r="E32" i="5"/>
  <c r="X32" i="5" s="1"/>
  <c r="V33" i="5"/>
  <c r="E33" i="5"/>
  <c r="X33" i="5" s="1"/>
  <c r="V34" i="5"/>
  <c r="E34" i="5"/>
  <c r="V35" i="5"/>
  <c r="E35" i="5"/>
  <c r="X35" i="5" s="1"/>
  <c r="V36" i="5"/>
  <c r="E36" i="5"/>
  <c r="X36" i="5" s="1"/>
  <c r="V37" i="5"/>
  <c r="E37" i="5"/>
  <c r="V38" i="5"/>
  <c r="E38" i="5"/>
  <c r="V39" i="5"/>
  <c r="E39" i="5"/>
  <c r="X39" i="5" s="1"/>
  <c r="V40" i="5"/>
  <c r="E40" i="5"/>
  <c r="X40" i="5" s="1"/>
  <c r="V41" i="5"/>
  <c r="E41" i="5"/>
  <c r="X41" i="5" s="1"/>
  <c r="V42" i="5"/>
  <c r="E42" i="5"/>
  <c r="X42" i="5" s="1"/>
  <c r="V43" i="5"/>
  <c r="E43" i="5"/>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X95" i="5" s="1"/>
  <c r="V96" i="5"/>
  <c r="E96" i="5"/>
  <c r="X96" i="5" s="1"/>
  <c r="V97" i="5"/>
  <c r="E97" i="5"/>
  <c r="X97" i="5" s="1"/>
  <c r="V98" i="5"/>
  <c r="E98" i="5"/>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V111" i="5"/>
  <c r="E111" i="5"/>
  <c r="X111" i="5" s="1"/>
  <c r="V112" i="5"/>
  <c r="E112" i="5"/>
  <c r="X112" i="5" s="1"/>
  <c r="V113" i="5"/>
  <c r="E113" i="5"/>
  <c r="X113" i="5" s="1"/>
  <c r="V114" i="5"/>
  <c r="E114" i="5"/>
  <c r="V115" i="5"/>
  <c r="E115" i="5"/>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V143" i="5"/>
  <c r="E143" i="5"/>
  <c r="X143" i="5" s="1"/>
  <c r="V144" i="5"/>
  <c r="E144" i="5"/>
  <c r="X144" i="5" s="1"/>
  <c r="V145" i="5"/>
  <c r="E145" i="5"/>
  <c r="X145" i="5" s="1"/>
  <c r="V146" i="5"/>
  <c r="E146" i="5"/>
  <c r="V147" i="5"/>
  <c r="E147" i="5"/>
  <c r="X147" i="5" s="1"/>
  <c r="V148" i="5"/>
  <c r="E148" i="5"/>
  <c r="X148" i="5" s="1"/>
  <c r="V149" i="5"/>
  <c r="E149" i="5"/>
  <c r="V150" i="5"/>
  <c r="E150" i="5"/>
  <c r="V151" i="5"/>
  <c r="E151" i="5"/>
  <c r="V152" i="5"/>
  <c r="E152" i="5"/>
  <c r="X152" i="5" s="1"/>
  <c r="V153" i="5"/>
  <c r="E153" i="5"/>
  <c r="X153" i="5" s="1"/>
  <c r="V154" i="5"/>
  <c r="E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V164" i="5"/>
  <c r="E164" i="5"/>
  <c r="X164" i="5" s="1"/>
  <c r="V165" i="5"/>
  <c r="E165" i="5"/>
  <c r="V166" i="5"/>
  <c r="E166" i="5"/>
  <c r="V167" i="5"/>
  <c r="E167" i="5"/>
  <c r="X167" i="5" s="1"/>
  <c r="V168" i="5"/>
  <c r="E168" i="5"/>
  <c r="X168" i="5" s="1"/>
  <c r="V169" i="5"/>
  <c r="E169" i="5"/>
  <c r="X169" i="5" s="1"/>
  <c r="V170" i="5"/>
  <c r="E170" i="5"/>
  <c r="X170" i="5" s="1"/>
  <c r="V171" i="5"/>
  <c r="E171" i="5"/>
  <c r="V172" i="5"/>
  <c r="E172" i="5"/>
  <c r="X172" i="5" s="1"/>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V192" i="5"/>
  <c r="E192" i="5"/>
  <c r="X192" i="5" s="1"/>
  <c r="V193" i="5"/>
  <c r="E193" i="5"/>
  <c r="X193" i="5" s="1"/>
  <c r="V194" i="5"/>
  <c r="E194" i="5"/>
  <c r="V195" i="5"/>
  <c r="E195" i="5"/>
  <c r="V196" i="5"/>
  <c r="E196" i="5"/>
  <c r="X196" i="5" s="1"/>
  <c r="V197" i="5"/>
  <c r="E197" i="5"/>
  <c r="X197" i="5" s="1"/>
  <c r="V198" i="5"/>
  <c r="E198" i="5"/>
  <c r="V199" i="5"/>
  <c r="E199" i="5"/>
  <c r="X199" i="5" s="1"/>
  <c r="V200" i="5"/>
  <c r="E200" i="5"/>
  <c r="X200" i="5" s="1"/>
  <c r="V201" i="5"/>
  <c r="E201" i="5"/>
  <c r="X201" i="5" s="1"/>
  <c r="V202" i="5"/>
  <c r="E202" i="5"/>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V214" i="5"/>
  <c r="E214" i="5"/>
  <c r="V215" i="5"/>
  <c r="E215" i="5"/>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V240" i="5"/>
  <c r="E240" i="5"/>
  <c r="X240" i="5" s="1"/>
  <c r="V241" i="5"/>
  <c r="E241" i="5"/>
  <c r="X241" i="5" s="1"/>
  <c r="V242" i="5"/>
  <c r="E242" i="5"/>
  <c r="V243" i="5"/>
  <c r="E243" i="5"/>
  <c r="V244" i="5"/>
  <c r="E244" i="5"/>
  <c r="X244" i="5" s="1"/>
  <c r="V245" i="5"/>
  <c r="E245" i="5"/>
  <c r="X245" i="5" s="1"/>
  <c r="V246" i="5"/>
  <c r="E246" i="5"/>
  <c r="V247" i="5"/>
  <c r="E247" i="5"/>
  <c r="X247" i="5" s="1"/>
  <c r="V248" i="5"/>
  <c r="E248" i="5"/>
  <c r="X248" i="5" s="1"/>
  <c r="V249" i="5"/>
  <c r="E249" i="5"/>
  <c r="X249" i="5" s="1"/>
  <c r="V250" i="5"/>
  <c r="E250" i="5"/>
  <c r="V251" i="5"/>
  <c r="E251" i="5"/>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V280" i="5"/>
  <c r="E280" i="5"/>
  <c r="X280" i="5" s="1"/>
  <c r="V281" i="5"/>
  <c r="E281" i="5"/>
  <c r="V282" i="5"/>
  <c r="E282" i="5"/>
  <c r="V283" i="5"/>
  <c r="E283" i="5"/>
  <c r="X283" i="5" s="1"/>
  <c r="V284" i="5"/>
  <c r="E284" i="5"/>
  <c r="X284" i="5" s="1"/>
  <c r="V285" i="5"/>
  <c r="E285" i="5"/>
  <c r="X285" i="5" s="1"/>
  <c r="V286" i="5"/>
  <c r="E286" i="5"/>
  <c r="X286" i="5" s="1"/>
  <c r="V287" i="5"/>
  <c r="E287" i="5"/>
  <c r="V288" i="5"/>
  <c r="E288" i="5"/>
  <c r="X288" i="5" s="1"/>
  <c r="V289" i="5"/>
  <c r="E289" i="5"/>
  <c r="X289" i="5" s="1"/>
  <c r="V290" i="5"/>
  <c r="E290" i="5"/>
  <c r="V291" i="5"/>
  <c r="E291" i="5"/>
  <c r="X291" i="5" s="1"/>
  <c r="V292" i="5"/>
  <c r="E292" i="5"/>
  <c r="X292" i="5" s="1"/>
  <c r="V293" i="5"/>
  <c r="E293" i="5"/>
  <c r="X293" i="5" s="1"/>
  <c r="V294" i="5"/>
  <c r="E294" i="5"/>
  <c r="V295" i="5"/>
  <c r="E295" i="5"/>
  <c r="X295" i="5" s="1"/>
  <c r="V296" i="5"/>
  <c r="E296" i="5"/>
  <c r="X296" i="5" s="1"/>
  <c r="V297" i="5"/>
  <c r="E297" i="5"/>
  <c r="V298" i="5"/>
  <c r="E298" i="5"/>
  <c r="X298" i="5" s="1"/>
  <c r="V299" i="5"/>
  <c r="E299" i="5"/>
  <c r="X299" i="5" s="1"/>
  <c r="V300" i="5"/>
  <c r="E300" i="5"/>
  <c r="X300" i="5" s="1"/>
  <c r="V301" i="5"/>
  <c r="E301" i="5"/>
  <c r="X301" i="5" s="1"/>
  <c r="V302" i="5"/>
  <c r="E302" i="5"/>
  <c r="V303" i="5"/>
  <c r="E303" i="5"/>
  <c r="V304" i="5"/>
  <c r="E304" i="5"/>
  <c r="X304" i="5" s="1"/>
  <c r="V305" i="5"/>
  <c r="E305" i="5"/>
  <c r="X305" i="5" s="1"/>
  <c r="V306" i="5"/>
  <c r="E306" i="5"/>
  <c r="V307" i="5"/>
  <c r="E307" i="5"/>
  <c r="X307" i="5" s="1"/>
  <c r="V308" i="5"/>
  <c r="E308" i="5"/>
  <c r="X308" i="5" s="1"/>
  <c r="V309" i="5"/>
  <c r="E309" i="5"/>
  <c r="X309" i="5" s="1"/>
  <c r="V310" i="5"/>
  <c r="E310" i="5"/>
  <c r="V311" i="5"/>
  <c r="E311" i="5"/>
  <c r="V312" i="5"/>
  <c r="E312" i="5"/>
  <c r="X312" i="5" s="1"/>
  <c r="V313" i="5"/>
  <c r="E313" i="5"/>
  <c r="V314" i="5"/>
  <c r="E314" i="5"/>
  <c r="V315" i="5"/>
  <c r="E315" i="5"/>
  <c r="V316" i="5"/>
  <c r="E316" i="5"/>
  <c r="X316" i="5" s="1"/>
  <c r="V317" i="5"/>
  <c r="E317" i="5"/>
  <c r="X317" i="5" s="1"/>
  <c r="V318" i="5"/>
  <c r="E318" i="5"/>
  <c r="V319" i="5"/>
  <c r="E319" i="5"/>
  <c r="V320" i="5"/>
  <c r="E320" i="5"/>
  <c r="X320" i="5" s="1"/>
  <c r="V321" i="5"/>
  <c r="E321" i="5"/>
  <c r="X321" i="5" s="1"/>
  <c r="V322" i="5"/>
  <c r="E322" i="5"/>
  <c r="V323" i="5"/>
  <c r="E323" i="5"/>
  <c r="V324" i="5"/>
  <c r="E324" i="5"/>
  <c r="X324" i="5" s="1"/>
  <c r="V325" i="5"/>
  <c r="E325" i="5"/>
  <c r="V326" i="5"/>
  <c r="E326" i="5"/>
  <c r="V327" i="5"/>
  <c r="E327" i="5"/>
  <c r="V328" i="5"/>
  <c r="E328" i="5"/>
  <c r="X328" i="5" s="1"/>
  <c r="V329" i="5"/>
  <c r="E329" i="5"/>
  <c r="X329" i="5" s="1"/>
  <c r="V330" i="5"/>
  <c r="E330" i="5"/>
  <c r="V331" i="5"/>
  <c r="E331" i="5"/>
  <c r="V332" i="5"/>
  <c r="E332" i="5"/>
  <c r="X332" i="5" s="1"/>
  <c r="V333" i="5"/>
  <c r="E333" i="5"/>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X345" i="5" s="1"/>
  <c r="V346" i="5"/>
  <c r="E346" i="5"/>
  <c r="V347" i="5"/>
  <c r="E347" i="5"/>
  <c r="V348" i="5"/>
  <c r="E348" i="5"/>
  <c r="X348" i="5" s="1"/>
  <c r="V349" i="5"/>
  <c r="E349" i="5"/>
  <c r="X349" i="5" s="1"/>
  <c r="V350" i="5"/>
  <c r="E350" i="5"/>
  <c r="V351" i="5"/>
  <c r="E351" i="5"/>
  <c r="X351" i="5" s="1"/>
  <c r="V352" i="5"/>
  <c r="E352" i="5"/>
  <c r="X352" i="5" s="1"/>
  <c r="V353" i="5"/>
  <c r="E353" i="5"/>
  <c r="X353" i="5" s="1"/>
  <c r="V354" i="5"/>
  <c r="E354" i="5"/>
  <c r="V355" i="5"/>
  <c r="E355" i="5"/>
  <c r="V356" i="5"/>
  <c r="E356" i="5"/>
  <c r="X356" i="5" s="1"/>
  <c r="V357" i="5"/>
  <c r="E357" i="5"/>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X371" i="5" s="1"/>
  <c r="V372" i="5"/>
  <c r="E372" i="5"/>
  <c r="X372" i="5" s="1"/>
  <c r="V373" i="5"/>
  <c r="E373" i="5"/>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X459" i="5" s="1"/>
  <c r="V460" i="5"/>
  <c r="E460" i="5"/>
  <c r="X460" i="5" s="1"/>
  <c r="V461" i="5"/>
  <c r="E461" i="5"/>
  <c r="X461" i="5" s="1"/>
  <c r="V462" i="5"/>
  <c r="E462" i="5"/>
  <c r="V463" i="5"/>
  <c r="E463" i="5"/>
  <c r="V464" i="5"/>
  <c r="E464" i="5"/>
  <c r="X464" i="5" s="1"/>
  <c r="V465" i="5"/>
  <c r="E465" i="5"/>
  <c r="V466" i="5"/>
  <c r="E466" i="5"/>
  <c r="V467" i="5"/>
  <c r="E467" i="5"/>
  <c r="V468" i="5"/>
  <c r="E468" i="5"/>
  <c r="X468" i="5" s="1"/>
  <c r="V469" i="5"/>
  <c r="E469" i="5"/>
  <c r="X469" i="5" s="1"/>
  <c r="V470" i="5"/>
  <c r="E470" i="5"/>
  <c r="X470" i="5" s="1"/>
  <c r="V471" i="5"/>
  <c r="E471" i="5"/>
  <c r="X471" i="5" s="1"/>
  <c r="V472" i="5"/>
  <c r="E472" i="5"/>
  <c r="X472" i="5" s="1"/>
  <c r="V473" i="5"/>
  <c r="E473" i="5"/>
  <c r="X473" i="5" s="1"/>
  <c r="V474" i="5"/>
  <c r="E474" i="5"/>
  <c r="V475" i="5"/>
  <c r="E475" i="5"/>
  <c r="V476" i="5"/>
  <c r="E476" i="5"/>
  <c r="X476" i="5" s="1"/>
  <c r="V477" i="5"/>
  <c r="E477" i="5"/>
  <c r="V478" i="5"/>
  <c r="E478" i="5"/>
  <c r="X478" i="5" s="1"/>
  <c r="V479" i="5"/>
  <c r="E479" i="5"/>
  <c r="V480" i="5"/>
  <c r="E480" i="5"/>
  <c r="X480" i="5" s="1"/>
  <c r="V481" i="5"/>
  <c r="E481" i="5"/>
  <c r="V482" i="5"/>
  <c r="E482" i="5"/>
  <c r="V483" i="5"/>
  <c r="E483" i="5"/>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V503" i="5"/>
  <c r="E503" i="5"/>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V526" i="5"/>
  <c r="E526" i="5"/>
  <c r="V527" i="5"/>
  <c r="E527" i="5"/>
  <c r="V528" i="5"/>
  <c r="E528" i="5"/>
  <c r="X528" i="5" s="1"/>
  <c r="V529" i="5"/>
  <c r="E529" i="5"/>
  <c r="X529" i="5" s="1"/>
  <c r="V530" i="5"/>
  <c r="E530" i="5"/>
  <c r="V531" i="5"/>
  <c r="E531" i="5"/>
  <c r="X531" i="5" s="1"/>
  <c r="V532" i="5"/>
  <c r="E532" i="5"/>
  <c r="X532" i="5" s="1"/>
  <c r="V533" i="5"/>
  <c r="E533" i="5"/>
  <c r="X533" i="5" s="1"/>
  <c r="V534" i="5"/>
  <c r="E534" i="5"/>
  <c r="V535" i="5"/>
  <c r="E535" i="5"/>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V556" i="5"/>
  <c r="E556" i="5"/>
  <c r="X556" i="5" s="1"/>
  <c r="V557" i="5"/>
  <c r="E557" i="5"/>
  <c r="V558" i="5"/>
  <c r="E558" i="5"/>
  <c r="V559" i="5"/>
  <c r="E559" i="5"/>
  <c r="V560" i="5"/>
  <c r="E560" i="5"/>
  <c r="X560" i="5" s="1"/>
  <c r="V561" i="5"/>
  <c r="E561" i="5"/>
  <c r="X561" i="5" s="1"/>
  <c r="V562" i="5"/>
  <c r="E562" i="5"/>
  <c r="V563" i="5"/>
  <c r="E563" i="5"/>
  <c r="X563" i="5" s="1"/>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X576" i="5" s="1"/>
  <c r="V577" i="5"/>
  <c r="E577" i="5"/>
  <c r="V578" i="5"/>
  <c r="E578" i="5"/>
  <c r="V579" i="5"/>
  <c r="E579" i="5"/>
  <c r="V580" i="5"/>
  <c r="E580" i="5"/>
  <c r="X580" i="5" s="1"/>
  <c r="V581" i="5"/>
  <c r="E581" i="5"/>
  <c r="X581" i="5" s="1"/>
  <c r="V582" i="5"/>
  <c r="E582" i="5"/>
  <c r="V583" i="5"/>
  <c r="E583" i="5"/>
  <c r="V584" i="5"/>
  <c r="E584" i="5"/>
  <c r="X584" i="5" s="1"/>
  <c r="V585" i="5"/>
  <c r="E585" i="5"/>
  <c r="X585" i="5" s="1"/>
  <c r="V586" i="5"/>
  <c r="E586" i="5"/>
  <c r="X586" i="5" s="1"/>
  <c r="V587" i="5"/>
  <c r="E587" i="5"/>
  <c r="V588" i="5"/>
  <c r="E588" i="5"/>
  <c r="X588" i="5" s="1"/>
  <c r="V589" i="5"/>
  <c r="E589" i="5"/>
  <c r="V590" i="5"/>
  <c r="E590" i="5"/>
  <c r="X590" i="5" s="1"/>
  <c r="V591" i="5"/>
  <c r="E591" i="5"/>
  <c r="V592" i="5"/>
  <c r="E592" i="5"/>
  <c r="X592" i="5" s="1"/>
  <c r="V593" i="5"/>
  <c r="E593" i="5"/>
  <c r="X593" i="5" s="1"/>
  <c r="V594" i="5"/>
  <c r="E594" i="5"/>
  <c r="V595" i="5"/>
  <c r="E595" i="5"/>
  <c r="V596" i="5"/>
  <c r="E596" i="5"/>
  <c r="X596" i="5" s="1"/>
  <c r="V597" i="5"/>
  <c r="E597" i="5"/>
  <c r="X597" i="5" s="1"/>
  <c r="V598" i="5"/>
  <c r="E598" i="5"/>
  <c r="X598" i="5" s="1"/>
  <c r="V599" i="5"/>
  <c r="E599" i="5"/>
  <c r="V600" i="5"/>
  <c r="E600" i="5"/>
  <c r="X600" i="5" s="1"/>
  <c r="V601" i="5"/>
  <c r="E601" i="5"/>
  <c r="X601" i="5" s="1"/>
  <c r="V602" i="5"/>
  <c r="E602" i="5"/>
  <c r="V603" i="5"/>
  <c r="E603" i="5"/>
  <c r="V604" i="5"/>
  <c r="E604" i="5"/>
  <c r="X604" i="5" s="1"/>
  <c r="V605" i="5"/>
  <c r="E605" i="5"/>
  <c r="V606" i="5"/>
  <c r="E606" i="5"/>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V623" i="5"/>
  <c r="E623" i="5"/>
  <c r="V624" i="5"/>
  <c r="E624" i="5"/>
  <c r="X624" i="5" s="1"/>
  <c r="V625" i="5"/>
  <c r="E625" i="5"/>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V646" i="5"/>
  <c r="E646" i="5"/>
  <c r="V647" i="5"/>
  <c r="E647" i="5"/>
  <c r="V648" i="5"/>
  <c r="E648" i="5"/>
  <c r="X648" i="5" s="1"/>
  <c r="V649" i="5"/>
  <c r="E649" i="5"/>
  <c r="X649" i="5" s="1"/>
  <c r="V650" i="5"/>
  <c r="E650" i="5"/>
  <c r="V651" i="5"/>
  <c r="E651" i="5"/>
  <c r="V652" i="5"/>
  <c r="E652" i="5"/>
  <c r="X652" i="5" s="1"/>
  <c r="V653" i="5"/>
  <c r="E653" i="5"/>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X664" i="5" s="1"/>
  <c r="V665" i="5"/>
  <c r="E665" i="5"/>
  <c r="X665" i="5" s="1"/>
  <c r="V666" i="5"/>
  <c r="E666" i="5"/>
  <c r="V667" i="5"/>
  <c r="E667" i="5"/>
  <c r="V668" i="5"/>
  <c r="E668" i="5"/>
  <c r="X668" i="5" s="1"/>
  <c r="V669" i="5"/>
  <c r="E669" i="5"/>
  <c r="X669" i="5" s="1"/>
  <c r="V670" i="5"/>
  <c r="E670" i="5"/>
  <c r="V671" i="5"/>
  <c r="E671" i="5"/>
  <c r="V672" i="5"/>
  <c r="E672" i="5"/>
  <c r="X672" i="5" s="1"/>
  <c r="V673" i="5"/>
  <c r="E673" i="5"/>
  <c r="X673" i="5" s="1"/>
  <c r="V674" i="5"/>
  <c r="E674" i="5"/>
  <c r="X674" i="5" s="1"/>
  <c r="V675" i="5"/>
  <c r="E675" i="5"/>
  <c r="V676" i="5"/>
  <c r="E676" i="5"/>
  <c r="X676" i="5" s="1"/>
  <c r="V677" i="5"/>
  <c r="E677" i="5"/>
  <c r="V678" i="5"/>
  <c r="E678" i="5"/>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V750" i="5"/>
  <c r="E750" i="5"/>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V771" i="5"/>
  <c r="E771" i="5"/>
  <c r="X771" i="5" s="1"/>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V835" i="5"/>
  <c r="E835" i="5"/>
  <c r="X835" i="5" s="1"/>
  <c r="V836" i="5"/>
  <c r="E836" i="5"/>
  <c r="X836" i="5" s="1"/>
  <c r="V837" i="5"/>
  <c r="E837" i="5"/>
  <c r="X837" i="5" s="1"/>
  <c r="V838" i="5"/>
  <c r="E838" i="5"/>
  <c r="X838" i="5" s="1"/>
  <c r="V839" i="5"/>
  <c r="E839" i="5"/>
  <c r="V840" i="5"/>
  <c r="E840" i="5"/>
  <c r="X840" i="5" s="1"/>
  <c r="V841" i="5"/>
  <c r="E841" i="5"/>
  <c r="V842" i="5"/>
  <c r="E842" i="5"/>
  <c r="X842" i="5" s="1"/>
  <c r="V843" i="5"/>
  <c r="E843" i="5"/>
  <c r="X843" i="5" s="1"/>
  <c r="V844" i="5"/>
  <c r="E844" i="5"/>
  <c r="X844" i="5" s="1"/>
  <c r="V845" i="5"/>
  <c r="E845" i="5"/>
  <c r="X845" i="5" s="1"/>
  <c r="V846" i="5"/>
  <c r="E846" i="5"/>
  <c r="V847" i="5"/>
  <c r="E847" i="5"/>
  <c r="V848" i="5"/>
  <c r="E848" i="5"/>
  <c r="X848" i="5" s="1"/>
  <c r="V849" i="5"/>
  <c r="E849" i="5"/>
  <c r="X849" i="5" s="1"/>
  <c r="V850" i="5"/>
  <c r="E850" i="5"/>
  <c r="V851" i="5"/>
  <c r="E851" i="5"/>
  <c r="V852" i="5"/>
  <c r="E852" i="5"/>
  <c r="X852" i="5" s="1"/>
  <c r="V853" i="5"/>
  <c r="E853" i="5"/>
  <c r="V854" i="5"/>
  <c r="E854" i="5"/>
  <c r="V855" i="5"/>
  <c r="E855" i="5"/>
  <c r="X855" i="5" s="1"/>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V868" i="5"/>
  <c r="E868" i="5"/>
  <c r="X868" i="5" s="1"/>
  <c r="V869" i="5"/>
  <c r="E869" i="5"/>
  <c r="X869" i="5" s="1"/>
  <c r="V870" i="5"/>
  <c r="E870" i="5"/>
  <c r="V871" i="5"/>
  <c r="E871" i="5"/>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V915" i="5"/>
  <c r="E915" i="5"/>
  <c r="V916" i="5"/>
  <c r="E916" i="5"/>
  <c r="X916" i="5" s="1"/>
  <c r="V917" i="5"/>
  <c r="E917" i="5"/>
  <c r="X917" i="5" s="1"/>
  <c r="V918" i="5"/>
  <c r="E918" i="5"/>
  <c r="V919" i="5"/>
  <c r="E919" i="5"/>
  <c r="X919" i="5" s="1"/>
  <c r="V920" i="5"/>
  <c r="E920" i="5"/>
  <c r="X920" i="5" s="1"/>
  <c r="V921" i="5"/>
  <c r="E921" i="5"/>
  <c r="X921" i="5" s="1"/>
  <c r="V922" i="5"/>
  <c r="E922" i="5"/>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V939" i="5"/>
  <c r="E939" i="5"/>
  <c r="X939" i="5" s="1"/>
  <c r="V940" i="5"/>
  <c r="E940" i="5"/>
  <c r="X940" i="5" s="1"/>
  <c r="V941" i="5"/>
  <c r="E941" i="5"/>
  <c r="X941" i="5" s="1"/>
  <c r="V942" i="5"/>
  <c r="E942" i="5"/>
  <c r="V943" i="5"/>
  <c r="E943" i="5"/>
  <c r="X943" i="5" s="1"/>
  <c r="V944" i="5"/>
  <c r="E944" i="5"/>
  <c r="X944" i="5" s="1"/>
  <c r="V945" i="5"/>
  <c r="E945" i="5"/>
  <c r="X945" i="5" s="1"/>
  <c r="V946" i="5"/>
  <c r="E946" i="5"/>
  <c r="V947" i="5"/>
  <c r="E947" i="5"/>
  <c r="V948" i="5"/>
  <c r="E948" i="5"/>
  <c r="X948" i="5" s="1"/>
  <c r="V949" i="5"/>
  <c r="E949" i="5"/>
  <c r="X949" i="5" s="1"/>
  <c r="V950" i="5"/>
  <c r="E950" i="5"/>
  <c r="V951" i="5"/>
  <c r="E951" i="5"/>
  <c r="X951" i="5" s="1"/>
  <c r="V952" i="5"/>
  <c r="E952" i="5"/>
  <c r="X952" i="5" s="1"/>
  <c r="V953" i="5"/>
  <c r="E953" i="5"/>
  <c r="X953" i="5" s="1"/>
  <c r="V954" i="5"/>
  <c r="E954" i="5"/>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V971" i="5"/>
  <c r="E971" i="5"/>
  <c r="V972" i="5"/>
  <c r="E972" i="5"/>
  <c r="X972" i="5" s="1"/>
  <c r="V973" i="5"/>
  <c r="E973" i="5"/>
  <c r="X973" i="5" s="1"/>
  <c r="V974" i="5"/>
  <c r="E974" i="5"/>
  <c r="V975" i="5"/>
  <c r="E975" i="5"/>
  <c r="X975" i="5" s="1"/>
  <c r="V976" i="5"/>
  <c r="E976" i="5"/>
  <c r="X976" i="5" s="1"/>
  <c r="V977" i="5"/>
  <c r="E977" i="5"/>
  <c r="X977" i="5" s="1"/>
  <c r="V978" i="5"/>
  <c r="E978" i="5"/>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V1018" i="5"/>
  <c r="E1018" i="5"/>
  <c r="X1018" i="5" s="1"/>
  <c r="V1019" i="5"/>
  <c r="E1019" i="5"/>
  <c r="X1019" i="5" s="1"/>
  <c r="V1020" i="5"/>
  <c r="E1020" i="5"/>
  <c r="X1020" i="5" s="1"/>
  <c r="V1021" i="5"/>
  <c r="E1021" i="5"/>
  <c r="X1021" i="5" s="1"/>
  <c r="V1022" i="5"/>
  <c r="E1022" i="5"/>
  <c r="V1023" i="5"/>
  <c r="E1023" i="5"/>
  <c r="V1024" i="5"/>
  <c r="E1024" i="5"/>
  <c r="X1024" i="5" s="1"/>
  <c r="V1025" i="5"/>
  <c r="E1025" i="5"/>
  <c r="X1025" i="5" s="1"/>
  <c r="V1026" i="5"/>
  <c r="E1026" i="5"/>
  <c r="V1027" i="5"/>
  <c r="E1027" i="5"/>
  <c r="V1028" i="5"/>
  <c r="E1028" i="5"/>
  <c r="X1028" i="5" s="1"/>
  <c r="V1029" i="5"/>
  <c r="E1029" i="5"/>
  <c r="X1029" i="5" s="1"/>
  <c r="V1030" i="5"/>
  <c r="E1030" i="5"/>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V1044" i="5"/>
  <c r="E1044" i="5"/>
  <c r="X1044" i="5" s="1"/>
  <c r="V1045" i="5"/>
  <c r="E1045" i="5"/>
  <c r="X1045" i="5" s="1"/>
  <c r="V1046" i="5"/>
  <c r="E1046" i="5"/>
  <c r="X1046" i="5" s="1"/>
  <c r="V1047" i="5"/>
  <c r="E1047" i="5"/>
  <c r="X1047" i="5" s="1"/>
  <c r="V1048" i="5"/>
  <c r="E1048" i="5"/>
  <c r="X1048" i="5" s="1"/>
  <c r="V1049" i="5"/>
  <c r="E1049" i="5"/>
  <c r="X1049" i="5" s="1"/>
  <c r="V1050" i="5"/>
  <c r="E1050" i="5"/>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V1068" i="5"/>
  <c r="E1068" i="5"/>
  <c r="X1068" i="5" s="1"/>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X1181" i="5" s="1"/>
  <c r="V1182" i="5"/>
  <c r="E1182" i="5"/>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X1199" i="5" s="1"/>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V1399" i="5"/>
  <c r="E1399" i="5"/>
  <c r="V1400" i="5"/>
  <c r="E1400" i="5"/>
  <c r="X1400" i="5" s="1"/>
  <c r="V1401" i="5"/>
  <c r="E1401" i="5"/>
  <c r="X1401" i="5" s="1"/>
  <c r="V1402" i="5"/>
  <c r="E1402" i="5"/>
  <c r="V1403" i="5"/>
  <c r="E1403" i="5"/>
  <c r="V1404" i="5"/>
  <c r="E1404" i="5"/>
  <c r="X1404" i="5" s="1"/>
  <c r="V1405" i="5"/>
  <c r="E1405" i="5"/>
  <c r="X1405" i="5" s="1"/>
  <c r="V1406" i="5"/>
  <c r="E1406" i="5"/>
  <c r="V1407" i="5"/>
  <c r="E1407" i="5"/>
  <c r="V1408" i="5"/>
  <c r="E1408" i="5"/>
  <c r="X1408" i="5" s="1"/>
  <c r="V1409" i="5"/>
  <c r="E1409" i="5"/>
  <c r="X1409" i="5" s="1"/>
  <c r="V1410" i="5"/>
  <c r="E1410" i="5"/>
  <c r="V1411" i="5"/>
  <c r="E1411" i="5"/>
  <c r="X1411" i="5" s="1"/>
  <c r="V1412" i="5"/>
  <c r="E1412" i="5"/>
  <c r="X1412" i="5" s="1"/>
  <c r="V1413" i="5"/>
  <c r="E1413" i="5"/>
  <c r="X1413" i="5" s="1"/>
  <c r="V1414" i="5"/>
  <c r="E1414" i="5"/>
  <c r="V1415" i="5"/>
  <c r="E1415" i="5"/>
  <c r="V1416" i="5"/>
  <c r="E1416" i="5"/>
  <c r="X1416" i="5" s="1"/>
  <c r="V1417" i="5"/>
  <c r="E1417" i="5"/>
  <c r="X1417" i="5" s="1"/>
  <c r="V1418" i="5"/>
  <c r="E1418" i="5"/>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V1527" i="5"/>
  <c r="E1527" i="5"/>
  <c r="V1528" i="5"/>
  <c r="E1528" i="5"/>
  <c r="X1528" i="5" s="1"/>
  <c r="V1529" i="5"/>
  <c r="E1529" i="5"/>
  <c r="X1529" i="5" s="1"/>
  <c r="V1530" i="5"/>
  <c r="E1530" i="5"/>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V1652" i="5"/>
  <c r="E1652" i="5"/>
  <c r="X1652" i="5" s="1"/>
  <c r="V1653" i="5"/>
  <c r="E1653" i="5"/>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X1735" i="5" s="1"/>
  <c r="V1736" i="5"/>
  <c r="E1736" i="5"/>
  <c r="X1736" i="5" s="1"/>
  <c r="V1737" i="5"/>
  <c r="E1737" i="5"/>
  <c r="X1737" i="5" s="1"/>
  <c r="V1738" i="5"/>
  <c r="E1738" i="5"/>
  <c r="V1739" i="5"/>
  <c r="E1739" i="5"/>
  <c r="V1740" i="5"/>
  <c r="E1740" i="5"/>
  <c r="X1740" i="5" s="1"/>
  <c r="V1741" i="5"/>
  <c r="E1741" i="5"/>
  <c r="X1741" i="5" s="1"/>
  <c r="V1742" i="5"/>
  <c r="E1742" i="5"/>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X1780" i="5" s="1"/>
  <c r="V1781" i="5"/>
  <c r="E1781" i="5"/>
  <c r="V1782" i="5"/>
  <c r="E1782" i="5"/>
  <c r="V1783" i="5"/>
  <c r="E1783" i="5"/>
  <c r="V1784" i="5"/>
  <c r="E1784" i="5"/>
  <c r="X1784" i="5" s="1"/>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V1795" i="5"/>
  <c r="E1795" i="5"/>
  <c r="V1796" i="5"/>
  <c r="E1796" i="5"/>
  <c r="X1796" i="5" s="1"/>
  <c r="V1797" i="5"/>
  <c r="E1797" i="5"/>
  <c r="X1797" i="5" s="1"/>
  <c r="V1798" i="5"/>
  <c r="E1798" i="5"/>
  <c r="X1798" i="5" s="1"/>
  <c r="V1799" i="5"/>
  <c r="E1799" i="5"/>
  <c r="V1800" i="5"/>
  <c r="E1800" i="5"/>
  <c r="X1800" i="5" s="1"/>
  <c r="V1801" i="5"/>
  <c r="E1801" i="5"/>
  <c r="X1801" i="5" s="1"/>
  <c r="V1802" i="5"/>
  <c r="E1802" i="5"/>
  <c r="V1803" i="5"/>
  <c r="E1803" i="5"/>
  <c r="V1804" i="5"/>
  <c r="E1804" i="5"/>
  <c r="X1804" i="5" s="1"/>
  <c r="V1805" i="5"/>
  <c r="E1805" i="5"/>
  <c r="X1805" i="5" s="1"/>
  <c r="V1806" i="5"/>
  <c r="E1806" i="5"/>
  <c r="V1807" i="5"/>
  <c r="E1807" i="5"/>
  <c r="V1808" i="5"/>
  <c r="E1808" i="5"/>
  <c r="X1808" i="5" s="1"/>
  <c r="V1809" i="5"/>
  <c r="E1809" i="5"/>
  <c r="V1810" i="5"/>
  <c r="E1810" i="5"/>
  <c r="V1811" i="5"/>
  <c r="E1811" i="5"/>
  <c r="V1812" i="5"/>
  <c r="E1812" i="5"/>
  <c r="X1812" i="5" s="1"/>
  <c r="V1813" i="5"/>
  <c r="E1813" i="5"/>
  <c r="X1813" i="5" s="1"/>
  <c r="V1814" i="5"/>
  <c r="E1814" i="5"/>
  <c r="V1815" i="5"/>
  <c r="E1815" i="5"/>
  <c r="X1815" i="5" s="1"/>
  <c r="V1816" i="5"/>
  <c r="E1816" i="5"/>
  <c r="X1816" i="5" s="1"/>
  <c r="V1817" i="5"/>
  <c r="E1817" i="5"/>
  <c r="V1818" i="5"/>
  <c r="E1818" i="5"/>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V1834" i="5"/>
  <c r="E1834" i="5"/>
  <c r="V1835" i="5"/>
  <c r="E1835" i="5"/>
  <c r="V1836" i="5"/>
  <c r="E1836" i="5"/>
  <c r="X1836" i="5" s="1"/>
  <c r="V1837" i="5"/>
  <c r="E1837" i="5"/>
  <c r="X1837" i="5" s="1"/>
  <c r="V1838" i="5"/>
  <c r="E1838" i="5"/>
  <c r="V1839" i="5"/>
  <c r="E1839" i="5"/>
  <c r="V1840" i="5"/>
  <c r="E1840" i="5"/>
  <c r="X1840" i="5" s="1"/>
  <c r="V1841" i="5"/>
  <c r="E1841" i="5"/>
  <c r="X1841" i="5" s="1"/>
  <c r="V1842" i="5"/>
  <c r="E1842" i="5"/>
  <c r="V1843" i="5"/>
  <c r="E1843" i="5"/>
  <c r="X1843" i="5" s="1"/>
  <c r="V1844" i="5"/>
  <c r="E1844" i="5"/>
  <c r="X1844" i="5" s="1"/>
  <c r="V1845" i="5"/>
  <c r="E1845" i="5"/>
  <c r="X1845" i="5" s="1"/>
  <c r="V1846" i="5"/>
  <c r="E1846" i="5"/>
  <c r="V1847" i="5"/>
  <c r="E1847" i="5"/>
  <c r="X1847" i="5" s="1"/>
  <c r="V1848" i="5"/>
  <c r="E1848" i="5"/>
  <c r="X1848" i="5" s="1"/>
  <c r="V1849" i="5"/>
  <c r="E1849" i="5"/>
  <c r="V1850" i="5"/>
  <c r="E1850" i="5"/>
  <c r="V1851" i="5"/>
  <c r="E1851" i="5"/>
  <c r="V1852" i="5"/>
  <c r="E1852" i="5"/>
  <c r="X1852" i="5" s="1"/>
  <c r="V1853" i="5"/>
  <c r="E1853" i="5"/>
  <c r="X1853" i="5" s="1"/>
  <c r="V1854" i="5"/>
  <c r="E1854" i="5"/>
  <c r="V1855" i="5"/>
  <c r="E1855" i="5"/>
  <c r="V1856" i="5"/>
  <c r="E1856" i="5"/>
  <c r="X1856" i="5" s="1"/>
  <c r="V1857" i="5"/>
  <c r="E1857" i="5"/>
  <c r="X1857" i="5" s="1"/>
  <c r="V1858" i="5"/>
  <c r="E1858" i="5"/>
  <c r="V1859" i="5"/>
  <c r="E1859" i="5"/>
  <c r="V1860" i="5"/>
  <c r="E1860" i="5"/>
  <c r="X1860" i="5" s="1"/>
  <c r="V1861" i="5"/>
  <c r="E1861" i="5"/>
  <c r="X1861" i="5" s="1"/>
  <c r="V1862" i="5"/>
  <c r="E1862" i="5"/>
  <c r="V1863" i="5"/>
  <c r="E1863" i="5"/>
  <c r="X1863" i="5" s="1"/>
  <c r="V1864" i="5"/>
  <c r="E1864" i="5"/>
  <c r="X1864" i="5" s="1"/>
  <c r="V1865" i="5"/>
  <c r="E1865" i="5"/>
  <c r="X1865" i="5" s="1"/>
  <c r="V1866" i="5"/>
  <c r="E1866" i="5"/>
  <c r="V1867" i="5"/>
  <c r="E1867" i="5"/>
  <c r="V1868" i="5"/>
  <c r="E1868" i="5"/>
  <c r="X1868" i="5" s="1"/>
  <c r="V1869" i="5"/>
  <c r="E1869" i="5"/>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V1879" i="5"/>
  <c r="E1879" i="5"/>
  <c r="V1880" i="5"/>
  <c r="E1880" i="5"/>
  <c r="X1880" i="5" s="1"/>
  <c r="V1881" i="5"/>
  <c r="E1881" i="5"/>
  <c r="V1882" i="5"/>
  <c r="E1882" i="5"/>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X1972" i="5" s="1"/>
  <c r="V1973" i="5"/>
  <c r="E1973" i="5"/>
  <c r="X1973" i="5" s="1"/>
  <c r="V1974" i="5"/>
  <c r="E1974" i="5"/>
  <c r="V1975" i="5"/>
  <c r="E1975" i="5"/>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V2028" i="5"/>
  <c r="E2028" i="5"/>
  <c r="X2028" i="5" s="1"/>
  <c r="V2029" i="5"/>
  <c r="E2029" i="5"/>
  <c r="X2029" i="5" s="1"/>
  <c r="V2030" i="5"/>
  <c r="E2030" i="5"/>
  <c r="V2031" i="5"/>
  <c r="E2031" i="5"/>
  <c r="X2031" i="5" s="1"/>
  <c r="V2032" i="5"/>
  <c r="E2032" i="5"/>
  <c r="X2032" i="5" s="1"/>
  <c r="V2033" i="5"/>
  <c r="E2033" i="5"/>
  <c r="X2033" i="5" s="1"/>
  <c r="V2034" i="5"/>
  <c r="E2034" i="5"/>
  <c r="V2035" i="5"/>
  <c r="E2035" i="5"/>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X2069" i="5" s="1"/>
  <c r="V2070" i="5"/>
  <c r="E2070" i="5"/>
  <c r="V2071" i="5"/>
  <c r="E2071" i="5"/>
  <c r="V2072" i="5"/>
  <c r="E2072" i="5"/>
  <c r="X2072" i="5" s="1"/>
  <c r="V2073" i="5"/>
  <c r="E2073" i="5"/>
  <c r="X2073" i="5" s="1"/>
  <c r="V2074" i="5"/>
  <c r="E2074" i="5"/>
  <c r="V2075" i="5"/>
  <c r="E2075" i="5"/>
  <c r="V2076" i="5"/>
  <c r="E2076" i="5"/>
  <c r="X2076" i="5" s="1"/>
  <c r="V2077" i="5"/>
  <c r="E2077" i="5"/>
  <c r="V2078" i="5"/>
  <c r="E2078" i="5"/>
  <c r="V2079" i="5"/>
  <c r="E2079" i="5"/>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V2167" i="5"/>
  <c r="E2167" i="5"/>
  <c r="V2168" i="5"/>
  <c r="E2168" i="5"/>
  <c r="X2168" i="5" s="1"/>
  <c r="V2169" i="5"/>
  <c r="E2169" i="5"/>
  <c r="X2169" i="5" s="1"/>
  <c r="V2170" i="5"/>
  <c r="E2170" i="5"/>
  <c r="V2171" i="5"/>
  <c r="E2171" i="5"/>
  <c r="V2172" i="5"/>
  <c r="E2172" i="5"/>
  <c r="X2172" i="5" s="1"/>
  <c r="V2173" i="5"/>
  <c r="E2173" i="5"/>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V2200" i="5"/>
  <c r="E2200" i="5"/>
  <c r="X2200" i="5" s="1"/>
  <c r="V2201" i="5"/>
  <c r="E2201" i="5"/>
  <c r="X2201" i="5" s="1"/>
  <c r="V2202" i="5"/>
  <c r="E2202" i="5"/>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V2256" i="5"/>
  <c r="E2256" i="5"/>
  <c r="X2256" i="5" s="1"/>
  <c r="V2257" i="5"/>
  <c r="E2257" i="5"/>
  <c r="V2258" i="5"/>
  <c r="E2258" i="5"/>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X2291" i="5" s="1"/>
  <c r="V2292" i="5"/>
  <c r="E2292" i="5"/>
  <c r="X2292" i="5" s="1"/>
  <c r="V2293" i="5"/>
  <c r="E2293" i="5"/>
  <c r="X2293" i="5" s="1"/>
  <c r="V2294" i="5"/>
  <c r="E2294" i="5"/>
  <c r="V2295" i="5"/>
  <c r="E2295" i="5"/>
  <c r="X2295" i="5" s="1"/>
  <c r="V2296" i="5"/>
  <c r="E2296" i="5"/>
  <c r="X2296" i="5" s="1"/>
  <c r="V2297" i="5"/>
  <c r="E2297" i="5"/>
  <c r="X2297" i="5" s="1"/>
  <c r="V2298" i="5"/>
  <c r="E2298" i="5"/>
  <c r="V2299" i="5"/>
  <c r="E2299" i="5"/>
  <c r="V2300" i="5"/>
  <c r="E2300" i="5"/>
  <c r="X2300" i="5" s="1"/>
  <c r="V2301" i="5"/>
  <c r="E2301" i="5"/>
  <c r="X2301" i="5" s="1"/>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V2358" i="5"/>
  <c r="E2358" i="5"/>
  <c r="V2359" i="5"/>
  <c r="E2359" i="5"/>
  <c r="X2359" i="5" s="1"/>
  <c r="V2360" i="5"/>
  <c r="E2360" i="5"/>
  <c r="X2360" i="5" s="1"/>
  <c r="V2361" i="5"/>
  <c r="E2361" i="5"/>
  <c r="X2361" i="5" s="1"/>
  <c r="V2362" i="5"/>
  <c r="E2362" i="5"/>
  <c r="V2363" i="5"/>
  <c r="E2363" i="5"/>
  <c r="V2364" i="5"/>
  <c r="E2364" i="5"/>
  <c r="X2364" i="5" s="1"/>
  <c r="V2365" i="5"/>
  <c r="E2365" i="5"/>
  <c r="X2365" i="5" s="1"/>
  <c r="V2366" i="5"/>
  <c r="E2366" i="5"/>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X2395" i="5" s="1"/>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X2475" i="5" s="1"/>
  <c r="V2476" i="5"/>
  <c r="E2476" i="5"/>
  <c r="X2476" i="5" s="1"/>
  <c r="V2477" i="5"/>
  <c r="E2477" i="5"/>
  <c r="X2477" i="5" s="1"/>
  <c r="V2478" i="5"/>
  <c r="E2478" i="5"/>
  <c r="V2479" i="5"/>
  <c r="E2479" i="5"/>
  <c r="V2480" i="5"/>
  <c r="E2480" i="5"/>
  <c r="X2480" i="5" s="1"/>
  <c r="V2481" i="5"/>
  <c r="E2481" i="5"/>
  <c r="X2481" i="5" s="1"/>
  <c r="V2482" i="5"/>
  <c r="E2482" i="5"/>
  <c r="V2483" i="5"/>
  <c r="E2483" i="5"/>
  <c r="X2483" i="5" s="1"/>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B90" i="4"/>
  <c r="H67" i="4"/>
  <c r="P47" i="4"/>
  <c r="P46" i="4"/>
  <c r="P45" i="4"/>
  <c r="B45" i="4" s="1"/>
  <c r="A30" i="6" s="1"/>
  <c r="P44" i="4"/>
  <c r="P43" i="4"/>
  <c r="Q43" i="4" s="1"/>
  <c r="P41" i="4"/>
  <c r="P40" i="4"/>
  <c r="P39" i="4"/>
  <c r="P38" i="4"/>
  <c r="P37" i="4"/>
  <c r="Q37" i="4" s="1"/>
  <c r="B79" i="4" s="1"/>
  <c r="A57"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I620" i="5"/>
  <c r="X622"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4"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A9" i="2"/>
  <c r="A26" i="2"/>
  <c r="A60" i="2"/>
  <c r="C11" i="3"/>
  <c r="C27" i="3"/>
  <c r="D25" i="4"/>
  <c r="D67"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I20" i="6"/>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C4" i="6" s="1"/>
  <c r="I5" i="6"/>
  <c r="C5" i="6" s="1"/>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55" i="4" s="1"/>
  <c r="B44" i="4"/>
  <c r="A29" i="6" s="1"/>
  <c r="B49" i="4"/>
  <c r="A33" i="6" s="1"/>
  <c r="B85" i="4"/>
  <c r="A60" i="6" s="1"/>
  <c r="A4" i="5"/>
  <c r="I4" i="5"/>
  <c r="I14" i="6"/>
  <c r="C14" i="6" s="1"/>
  <c r="I15" i="6"/>
  <c r="I16" i="6"/>
  <c r="C16" i="6" s="1"/>
  <c r="I17" i="6"/>
  <c r="C17" i="6" s="1"/>
  <c r="J24" i="6"/>
  <c r="I25" i="6"/>
  <c r="J36" i="6"/>
  <c r="I37" i="6"/>
  <c r="C37" i="6" s="1"/>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165" i="5"/>
  <c r="X37" i="5"/>
  <c r="X503" i="5"/>
  <c r="X338" i="5"/>
  <c r="X323" i="5"/>
  <c r="X483" i="5"/>
  <c r="X326" i="5"/>
  <c r="X310" i="5"/>
  <c r="X146" i="5"/>
  <c r="X514" i="5"/>
  <c r="X498" i="5"/>
  <c r="X482" i="5"/>
  <c r="X558" i="5"/>
  <c r="X555" i="5"/>
  <c r="X535" i="5"/>
  <c r="X230" i="5"/>
  <c r="X21" i="5"/>
  <c r="X149" i="5"/>
  <c r="X530" i="5"/>
  <c r="X387" i="5"/>
  <c r="X122" i="5"/>
  <c r="X546" i="5"/>
  <c r="X559" i="5"/>
  <c r="S532" i="5"/>
  <c r="S356" i="5"/>
  <c r="X318" i="5"/>
  <c r="X154" i="5"/>
  <c r="X214" i="5"/>
  <c r="X70" i="5"/>
  <c r="X98" i="5"/>
  <c r="X198" i="5"/>
  <c r="X134" i="5"/>
  <c r="X234" i="5"/>
  <c r="X174" i="5"/>
  <c r="X34" i="5"/>
  <c r="S343" i="5"/>
  <c r="X158" i="5"/>
  <c r="X331" i="5"/>
  <c r="X246" i="5"/>
  <c r="X114" i="5"/>
  <c r="X333" i="5"/>
  <c r="X82" i="5"/>
  <c r="X451" i="5"/>
  <c r="X78" i="5"/>
  <c r="X335" i="5"/>
  <c r="X282" i="5"/>
  <c r="X206" i="5"/>
  <c r="X162" i="5"/>
  <c r="X325" i="5"/>
  <c r="X38" i="5"/>
  <c r="X138" i="5"/>
  <c r="X142" i="5"/>
  <c r="X126" i="5"/>
  <c r="X278" i="5"/>
  <c r="X182" i="5"/>
  <c r="X218" i="5"/>
  <c r="X86" i="5"/>
  <c r="X202" i="5"/>
  <c r="X46" i="5"/>
  <c r="X315" i="5"/>
  <c r="S315" i="5"/>
  <c r="X22" i="5"/>
  <c r="X327" i="5"/>
  <c r="X118" i="5"/>
  <c r="X311" i="5"/>
  <c r="X54" i="5"/>
  <c r="X50" i="5"/>
  <c r="X66" i="5"/>
  <c r="X373" i="5"/>
  <c r="X62" i="5"/>
  <c r="X357" i="5"/>
  <c r="S357" i="5"/>
  <c r="X90" i="5"/>
  <c r="X130" i="5"/>
  <c r="X383" i="5"/>
  <c r="S383" i="5"/>
  <c r="X313" i="5"/>
  <c r="X250" i="5"/>
  <c r="X319" i="5"/>
  <c r="X242"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55" i="4"/>
  <c r="B46" i="6"/>
  <c r="G46" i="6"/>
  <c r="B26" i="6"/>
  <c r="G26" i="6"/>
  <c r="G21" i="6"/>
  <c r="H21" i="6"/>
  <c r="B36" i="6"/>
  <c r="G36"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32" i="4"/>
  <c r="A19"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44" i="6"/>
  <c r="H44" i="6"/>
  <c r="D44" i="6"/>
  <c r="F34" i="6"/>
  <c r="F39"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99" i="5"/>
  <c r="S599" i="5"/>
  <c r="X465" i="5"/>
  <c r="X462" i="5"/>
  <c r="X346" i="5"/>
  <c r="X502" i="5"/>
  <c r="X611" i="5"/>
  <c r="S611" i="5"/>
  <c r="X398" i="5"/>
  <c r="X538" i="5"/>
  <c r="X577" i="5"/>
  <c r="S601" i="5"/>
  <c r="X402" i="5"/>
  <c r="X466" i="5"/>
  <c r="X467" i="5"/>
  <c r="X486" i="5"/>
  <c r="X427" i="5"/>
  <c r="X287" i="5"/>
  <c r="X407" i="5"/>
  <c r="X375" i="5"/>
  <c r="X410" i="5"/>
  <c r="X518" i="5"/>
  <c r="X362" i="5"/>
  <c r="X522" i="5"/>
  <c r="X378" i="5"/>
  <c r="X567" i="5"/>
  <c r="X151" i="5"/>
  <c r="X91" i="5"/>
  <c r="X281" i="5"/>
  <c r="X103" i="5"/>
  <c r="X578" i="5"/>
  <c r="X339" i="5"/>
  <c r="X454" i="5"/>
  <c r="X406" i="5"/>
  <c r="X370" i="5"/>
  <c r="X359" i="5"/>
  <c r="X366" i="5"/>
  <c r="X506" i="5"/>
  <c r="X591" i="5"/>
  <c r="X595" i="5"/>
  <c r="X411" i="5"/>
  <c r="X439" i="5"/>
  <c r="S600" i="5"/>
  <c r="X447" i="5"/>
  <c r="X251" i="5"/>
  <c r="X423" i="5"/>
  <c r="X191" i="5"/>
  <c r="X243" i="5"/>
  <c r="X403" i="5"/>
  <c r="X481" i="5"/>
  <c r="X446" i="5"/>
  <c r="X382" i="5"/>
  <c r="S382" i="5"/>
  <c r="X367" i="5"/>
  <c r="X390" i="5"/>
  <c r="X525" i="5"/>
  <c r="X475" i="5"/>
  <c r="X490" i="5"/>
  <c r="X431" i="5"/>
  <c r="X334" i="5"/>
  <c r="X297" i="5"/>
  <c r="X207" i="5"/>
  <c r="X194" i="5"/>
  <c r="X306" i="5"/>
  <c r="X395" i="5"/>
  <c r="X115" i="5"/>
  <c r="S533" i="5"/>
  <c r="X438" i="5"/>
  <c r="X485" i="5"/>
  <c r="X458" i="5"/>
  <c r="X386" i="5"/>
  <c r="X575" i="5"/>
  <c r="X534" i="5"/>
  <c r="X355" i="5"/>
  <c r="S355" i="5"/>
  <c r="X330" i="5"/>
  <c r="X391" i="5"/>
  <c r="X602" i="5"/>
  <c r="S602" i="5"/>
  <c r="X562" i="5"/>
  <c r="X262" i="5"/>
  <c r="X350" i="5"/>
  <c r="X430" i="5"/>
  <c r="X587" i="5"/>
  <c r="X450" i="5"/>
  <c r="X497" i="5"/>
  <c r="X358" i="5"/>
  <c r="X434" i="5"/>
  <c r="X603" i="5"/>
  <c r="S603" i="5"/>
  <c r="X477" i="5"/>
  <c r="X374" i="5"/>
  <c r="X394" i="5"/>
  <c r="X605" i="5"/>
  <c r="S605" i="5"/>
  <c r="X279" i="5"/>
  <c r="X163" i="5"/>
  <c r="X443" i="5"/>
  <c r="X102" i="5"/>
  <c r="X422" i="5"/>
  <c r="X571" i="5"/>
  <c r="X418" i="5"/>
  <c r="X554" i="5"/>
  <c r="X607" i="5"/>
  <c r="S607" i="5"/>
  <c r="X426" i="5"/>
  <c r="X489" i="5"/>
  <c r="X579" i="5"/>
  <c r="X557" i="5"/>
  <c r="X342" i="5"/>
  <c r="X442" i="5"/>
  <c r="X303" i="5"/>
  <c r="X211" i="5"/>
  <c r="X435" i="5"/>
  <c r="X43" i="5"/>
  <c r="X215" i="5"/>
  <c r="X87" i="5"/>
  <c r="X314" i="5"/>
  <c r="S314" i="5"/>
  <c r="X463" i="5"/>
  <c r="X474" i="5"/>
  <c r="X414" i="5"/>
  <c r="X583" i="5"/>
  <c r="X419" i="5"/>
  <c r="X261" i="5"/>
  <c r="X415" i="5"/>
  <c r="X239" i="5"/>
  <c r="X71" i="5"/>
  <c r="X574" i="5"/>
  <c r="H39" i="6"/>
  <c r="D39" i="6"/>
  <c r="H26" i="6"/>
  <c r="H24" i="6"/>
  <c r="H46" i="6"/>
  <c r="D46" i="6"/>
  <c r="H31" i="6"/>
  <c r="D29" i="6"/>
  <c r="H49" i="6"/>
  <c r="D49" i="6"/>
  <c r="H34" i="6"/>
  <c r="H32" i="6"/>
  <c r="D19" i="6"/>
  <c r="C19" i="6"/>
  <c r="K65" i="6"/>
  <c r="D24" i="6"/>
  <c r="D27" i="6"/>
  <c r="C41" i="6"/>
  <c r="C2" i="6"/>
  <c r="B2"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2" i="6"/>
  <c r="G64" i="6" a="1"/>
  <c r="B5" i="5" l="1"/>
  <c r="B9" i="5"/>
  <c r="B13" i="5"/>
  <c r="B17" i="5"/>
  <c r="C5" i="5"/>
  <c r="C9" i="5"/>
  <c r="C13" i="5"/>
  <c r="C17" i="5"/>
  <c r="V17" i="5" s="1"/>
  <c r="R17" i="5" s="1"/>
  <c r="B6" i="5"/>
  <c r="B10" i="5"/>
  <c r="B14" i="5"/>
  <c r="B18" i="5"/>
  <c r="C20" i="5"/>
  <c r="C6" i="5"/>
  <c r="V6" i="5" s="1"/>
  <c r="R6" i="5" s="1"/>
  <c r="C10" i="5"/>
  <c r="C14" i="5"/>
  <c r="V14" i="5" s="1"/>
  <c r="R14" i="5" s="1"/>
  <c r="C18" i="5"/>
  <c r="V18" i="5" s="1"/>
  <c r="R18" i="5" s="1"/>
  <c r="B7" i="5"/>
  <c r="B11" i="5"/>
  <c r="B15" i="5"/>
  <c r="B19" i="5"/>
  <c r="C12" i="5"/>
  <c r="C7" i="5"/>
  <c r="C11" i="5"/>
  <c r="V11" i="5" s="1"/>
  <c r="R11" i="5" s="1"/>
  <c r="C15" i="5"/>
  <c r="V15" i="5" s="1"/>
  <c r="R15" i="5" s="1"/>
  <c r="C19" i="5"/>
  <c r="C16" i="5"/>
  <c r="B8" i="5"/>
  <c r="B12" i="5"/>
  <c r="B16" i="5"/>
  <c r="B20" i="5"/>
  <c r="C8" i="5"/>
  <c r="V8" i="5" s="1"/>
  <c r="R8" i="5" s="1"/>
  <c r="E18" i="5"/>
  <c r="X18" i="5" s="1"/>
  <c r="F18" i="5"/>
  <c r="H18" i="5"/>
  <c r="I18" i="5"/>
  <c r="J18" i="5"/>
  <c r="G18" i="5"/>
  <c r="B35" i="4"/>
  <c r="A22" i="6" s="1"/>
  <c r="G74" i="4"/>
  <c r="B51" i="4"/>
  <c r="A35" i="6" s="1"/>
  <c r="B69" i="4"/>
  <c r="A50" i="6" s="1"/>
  <c r="B50" i="4"/>
  <c r="A34" i="6" s="1"/>
  <c r="B56" i="4"/>
  <c r="A39" i="6" s="1"/>
  <c r="F20" i="6"/>
  <c r="B20" i="6"/>
  <c r="G15" i="6"/>
  <c r="H15" i="6" s="1"/>
  <c r="B30" i="6"/>
  <c r="G30" i="6" s="1"/>
  <c r="B35" i="6"/>
  <c r="G35" i="6" s="1"/>
  <c r="C15" i="6"/>
  <c r="B63" i="4"/>
  <c r="A45" i="6" s="1"/>
  <c r="B57" i="4"/>
  <c r="A40" i="6" s="1"/>
  <c r="A25" i="6"/>
  <c r="B50" i="6"/>
  <c r="G50" i="6" s="1"/>
  <c r="C12" i="6"/>
  <c r="D12" i="6"/>
  <c r="B53" i="4"/>
  <c r="A37" i="6" s="1"/>
  <c r="B68" i="4"/>
  <c r="A49" i="6" s="1"/>
  <c r="G43" i="4"/>
  <c r="B65" i="4"/>
  <c r="A47" i="6" s="1"/>
  <c r="B62" i="4"/>
  <c r="A44" i="6" s="1"/>
  <c r="A27" i="6"/>
  <c r="A24" i="6"/>
  <c r="G49" i="4"/>
  <c r="G67" i="4"/>
  <c r="G37" i="4"/>
  <c r="G31" i="4"/>
  <c r="G61" i="4"/>
  <c r="G64" i="6"/>
  <c r="A26" i="6"/>
  <c r="B33" i="4"/>
  <c r="A20" i="6" s="1"/>
  <c r="B58" i="4"/>
  <c r="A41" i="6" s="1"/>
  <c r="B70" i="4"/>
  <c r="A51" i="6" s="1"/>
  <c r="H17" i="5" l="1"/>
  <c r="F17" i="5"/>
  <c r="V7" i="5"/>
  <c r="G7" i="5" s="1"/>
  <c r="V10" i="5"/>
  <c r="E17" i="5"/>
  <c r="X17" i="5" s="1"/>
  <c r="V9" i="5"/>
  <c r="R9" i="5" s="1"/>
  <c r="V5" i="5"/>
  <c r="V13" i="5"/>
  <c r="H6" i="5"/>
  <c r="E6" i="5"/>
  <c r="G14" i="5"/>
  <c r="J6" i="5"/>
  <c r="J14" i="5"/>
  <c r="G17" i="5"/>
  <c r="I14" i="5"/>
  <c r="H14" i="5"/>
  <c r="J17" i="5"/>
  <c r="I17" i="5"/>
  <c r="G6" i="5"/>
  <c r="F14" i="5"/>
  <c r="I6" i="5"/>
  <c r="E14" i="5"/>
  <c r="H11" i="5"/>
  <c r="H7" i="5"/>
  <c r="J11" i="5"/>
  <c r="F11" i="5"/>
  <c r="AB20" i="5"/>
  <c r="I8" i="5"/>
  <c r="H15" i="5"/>
  <c r="V12" i="5"/>
  <c r="AB12" i="5"/>
  <c r="AB19" i="5"/>
  <c r="V20" i="5"/>
  <c r="G8" i="5"/>
  <c r="I15" i="5"/>
  <c r="H8" i="5"/>
  <c r="F15" i="5"/>
  <c r="F8" i="5"/>
  <c r="E15" i="5"/>
  <c r="E11" i="5"/>
  <c r="E7" i="5"/>
  <c r="J8" i="5"/>
  <c r="AB8" i="5"/>
  <c r="AB15" i="5"/>
  <c r="AB18" i="5"/>
  <c r="AB17" i="5"/>
  <c r="V16" i="5"/>
  <c r="AB11" i="5"/>
  <c r="AB14" i="5"/>
  <c r="AB13" i="5"/>
  <c r="AB16" i="5"/>
  <c r="E8" i="5"/>
  <c r="F69" i="6"/>
  <c r="C69" i="6" s="1"/>
  <c r="G15" i="5"/>
  <c r="G11" i="5"/>
  <c r="G65" i="6"/>
  <c r="H65" i="6" s="1"/>
  <c r="D65" i="6" s="1"/>
  <c r="J15" i="5"/>
  <c r="I11" i="5"/>
  <c r="F6" i="5"/>
  <c r="V19" i="5"/>
  <c r="AB7" i="5"/>
  <c r="AB10" i="5"/>
  <c r="AB9" i="5"/>
  <c r="AB6" i="5"/>
  <c r="AB5" i="5"/>
  <c r="G66" i="6" s="1"/>
  <c r="G20" i="6"/>
  <c r="H20" i="6" s="1"/>
  <c r="B40" i="6"/>
  <c r="G40" i="6" s="1"/>
  <c r="B25" i="6"/>
  <c r="G25" i="6" s="1"/>
  <c r="F25" i="6"/>
  <c r="D15" i="6"/>
  <c r="B45" i="6"/>
  <c r="G45" i="6" s="1"/>
  <c r="H64" i="6"/>
  <c r="B64" i="6"/>
  <c r="S15" i="5"/>
  <c r="S8" i="5"/>
  <c r="S17" i="5"/>
  <c r="S11" i="5"/>
  <c r="S18" i="5"/>
  <c r="S7" i="5"/>
  <c r="R5" i="5" l="1"/>
  <c r="E5" i="5"/>
  <c r="F5" i="5"/>
  <c r="H5" i="5"/>
  <c r="I5" i="5"/>
  <c r="J5" i="5"/>
  <c r="G5" i="5"/>
  <c r="G9" i="5"/>
  <c r="R10" i="5"/>
  <c r="F10" i="5"/>
  <c r="J10" i="5"/>
  <c r="H10" i="5"/>
  <c r="I10" i="5"/>
  <c r="G10" i="5"/>
  <c r="E10" i="5"/>
  <c r="H9" i="5"/>
  <c r="I9" i="5"/>
  <c r="R7" i="5"/>
  <c r="I7" i="5"/>
  <c r="F9" i="5"/>
  <c r="E9" i="5"/>
  <c r="J7" i="5"/>
  <c r="F7" i="5"/>
  <c r="J9" i="5"/>
  <c r="X9" i="5"/>
  <c r="R13" i="5"/>
  <c r="E13" i="5"/>
  <c r="I13" i="5"/>
  <c r="F13" i="5"/>
  <c r="H13" i="5"/>
  <c r="J13" i="5"/>
  <c r="G13" i="5"/>
  <c r="X14" i="5"/>
  <c r="G68" i="6"/>
  <c r="H68" i="6" s="1"/>
  <c r="D68" i="6" s="1"/>
  <c r="G67" i="6"/>
  <c r="H67" i="6" s="1"/>
  <c r="D67" i="6" s="1"/>
  <c r="X6" i="5"/>
  <c r="R16" i="5"/>
  <c r="E16" i="5"/>
  <c r="F16" i="5"/>
  <c r="H16" i="5"/>
  <c r="I16" i="5"/>
  <c r="J16" i="5"/>
  <c r="G16" i="5"/>
  <c r="R20" i="5"/>
  <c r="F20" i="5"/>
  <c r="H20" i="5"/>
  <c r="I20" i="5"/>
  <c r="J20" i="5"/>
  <c r="G20" i="5"/>
  <c r="E20" i="5"/>
  <c r="X7" i="5"/>
  <c r="X11" i="5"/>
  <c r="C65" i="6"/>
  <c r="X8" i="5"/>
  <c r="X15" i="5"/>
  <c r="R19" i="5"/>
  <c r="I19" i="5"/>
  <c r="J19" i="5"/>
  <c r="G19" i="5"/>
  <c r="E19" i="5"/>
  <c r="F19" i="5"/>
  <c r="H19" i="5"/>
  <c r="R12" i="5"/>
  <c r="E12" i="5"/>
  <c r="F12" i="5"/>
  <c r="I12" i="5"/>
  <c r="H12" i="5"/>
  <c r="J12" i="5"/>
  <c r="G12" i="5"/>
  <c r="D20" i="6"/>
  <c r="C20" i="6"/>
  <c r="K66" i="6"/>
  <c r="F66" i="6"/>
  <c r="H66" i="6" s="1"/>
  <c r="F50" i="6"/>
  <c r="H50" i="6" s="1"/>
  <c r="F30" i="6"/>
  <c r="H30" i="6" s="1"/>
  <c r="F54" i="6"/>
  <c r="H25" i="6"/>
  <c r="F40" i="6"/>
  <c r="H40" i="6" s="1"/>
  <c r="F35" i="6"/>
  <c r="H35" i="6" s="1"/>
  <c r="F45" i="6"/>
  <c r="H45" i="6" s="1"/>
  <c r="D64" i="6"/>
  <c r="C64" i="6"/>
  <c r="S5" i="5"/>
  <c r="S9" i="5"/>
  <c r="T5" i="5"/>
  <c r="S10" i="5"/>
  <c r="T10" i="5" s="1"/>
  <c r="T9" i="5"/>
  <c r="S13" i="5"/>
  <c r="T13" i="5"/>
  <c r="T7" i="5"/>
  <c r="T18" i="5"/>
  <c r="T11" i="5"/>
  <c r="T8" i="5"/>
  <c r="T17" i="5"/>
  <c r="S20" i="5"/>
  <c r="T15" i="5"/>
  <c r="S6" i="5"/>
  <c r="S19" i="5"/>
  <c r="S16" i="5"/>
  <c r="S14" i="5"/>
  <c r="S12" i="5"/>
  <c r="X10" i="5" l="1"/>
  <c r="X5" i="5"/>
  <c r="X13" i="5"/>
  <c r="C67" i="6"/>
  <c r="C68" i="6"/>
  <c r="X20" i="5"/>
  <c r="X12" i="5"/>
  <c r="G69" i="6" a="1"/>
  <c r="G69" i="6" s="1"/>
  <c r="H69" i="6" s="1"/>
  <c r="X16" i="5"/>
  <c r="X19" i="5"/>
  <c r="D45" i="6"/>
  <c r="C45" i="6"/>
  <c r="D35" i="6"/>
  <c r="C35" i="6"/>
  <c r="F58" i="6"/>
  <c r="H58" i="6" s="1"/>
  <c r="F55" i="6"/>
  <c r="F57" i="6"/>
  <c r="H57" i="6" s="1"/>
  <c r="F60" i="6"/>
  <c r="H60" i="6" s="1"/>
  <c r="F63" i="6"/>
  <c r="H63" i="6" s="1"/>
  <c r="F59" i="6"/>
  <c r="H59" i="6" s="1"/>
  <c r="H54" i="6"/>
  <c r="F62" i="6"/>
  <c r="H62" i="6" s="1"/>
  <c r="D30" i="6"/>
  <c r="C30" i="6"/>
  <c r="C40" i="6"/>
  <c r="D40" i="6"/>
  <c r="D25" i="6"/>
  <c r="C25" i="6"/>
  <c r="D50" i="6"/>
  <c r="C50" i="6"/>
  <c r="D66" i="6"/>
  <c r="C66" i="6"/>
  <c r="T12" i="5"/>
  <c r="T14" i="5"/>
  <c r="T6" i="5"/>
  <c r="T20" i="5"/>
  <c r="T19" i="5"/>
  <c r="T16" i="5"/>
  <c r="D63" i="6" l="1"/>
  <c r="C63" i="6"/>
  <c r="D57" i="6"/>
  <c r="C57" i="6"/>
  <c r="D62" i="6"/>
  <c r="C62" i="6"/>
  <c r="D59" i="6"/>
  <c r="C59" i="6"/>
  <c r="H55" i="6"/>
  <c r="F56" i="6"/>
  <c r="H56" i="6" s="1"/>
  <c r="H70" i="6" s="1"/>
  <c r="D2" i="6" s="1"/>
  <c r="C54" i="6"/>
  <c r="D54" i="6"/>
  <c r="D60" i="6"/>
  <c r="C60" i="6"/>
  <c r="D58" i="6"/>
  <c r="C58" i="6"/>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<sst xmlns="http://schemas.openxmlformats.org/spreadsheetml/2006/main" count="22373" uniqueCount="15837">
  <si>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</si>
  <si>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</si>
  <si>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</si>
  <si>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</si>
  <si>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</si>
  <si>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</si>
  <si>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</si>
  <si>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</si>
  <si>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</si>
  <si>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</si>
  <si>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</si>
  <si>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</si>
  <si>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</si>
  <si>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</si>
  <si>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</si>
  <si>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</si>
  <si>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</si>
  <si>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</si>
  <si>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</si>
  <si>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</si>
  <si>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</si>
  <si>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</si>
  <si>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</si>
  <si>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</si>
  <si>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</si>
  <si>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</si>
  <si>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</si>
  <si>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</si>
  <si>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</si>
  <si>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</si>
  <si>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</si>
  <si>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</si>
  <si>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</si>
  <si>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</si>
  <si>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</si>
  <si>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</si>
  <si>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</si>
  <si>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</si>
  <si>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</si>
  <si>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</si>
  <si>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</si>
  <si>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</si>
  <si>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</si>
  <si>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</si>
  <si>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</si>
  <si>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</si>
  <si>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</si>
  <si>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</si>
  <si>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</si>
  <si>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</si>
  <si>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</si>
  <si>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</si>
  <si>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</si>
  <si>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</si>
  <si>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</si>
  <si>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</si>
  <si>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</si>
  <si>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</si>
  <si>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</si>
  <si>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</si>
  <si>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</si>
  <si>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</si>
  <si>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</si>
  <si>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</si>
  <si>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</si>
  <si>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</si>
  <si>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</si>
  <si>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</si>
  <si>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</si>
  <si>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</si>
  <si>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</si>
  <si>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</si>
  <si>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</si>
  <si>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</si>
  <si>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</si>
  <si>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</si>
  <si>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</si>
  <si>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</si>
  <si>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</si>
  <si>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</si>
  <si>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</si>
  <si>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</si>
  <si>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</si>
  <si>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</si>
  <si>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</si>
  <si>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</si>
  <si>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</si>
  <si>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</si>
  <si>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</si>
  <si>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</si>
  <si>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</si>
  <si>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</si>
  <si>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</si>
  <si>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</si>
  <si>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</si>
  <si>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</si>
  <si>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</si>
  <si>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</si>
  <si>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</si>
  <si>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</si>
  <si>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</si>
  <si>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</si>
  <si>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</si>
  <si>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</si>
  <si>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</si>
  <si>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</si>
  <si>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</si>
  <si>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</si>
  <si>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</si>
  <si>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</si>
  <si>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</si>
  <si>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</si>
  <si>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</si>
  <si>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</si>
  <si>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</si>
  <si>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</si>
  <si>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</si>
  <si>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</si>
  <si>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</si>
  <si>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</si>
  <si>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</si>
  <si>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</si>
  <si>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</si>
  <si>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</si>
  <si>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</si>
  <si>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</si>
  <si>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</si>
  <si>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</si>
  <si>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</si>
  <si>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</si>
  <si>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</si>
  <si>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</si>
  <si>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</si>
  <si>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</si>
  <si>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</si>
  <si>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</si>
  <si>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</si>
  <si>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</si>
  <si>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</si>
  <si>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</si>
  <si>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</si>
  <si>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</si>
  <si>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</si>
  <si>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</si>
  <si>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</si>
  <si>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</si>
  <si>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</si>
  <si>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</si>
  <si>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</si>
  <si>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</si>
  <si>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</si>
  <si>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</si>
  <si>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</si>
  <si>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</si>
  <si>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</si>
  <si>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</si>
  <si>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</si>
  <si>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</si>
  <si>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</si>
  <si>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</si>
  <si>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</si>
  <si>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</si>
  <si>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</si>
  <si>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</si>
  <si>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</si>
  <si>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</si>
  <si>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</si>
  <si>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</si>
  <si>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</si>
  <si>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</si>
  <si>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</si>
  <si>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</si>
  <si>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</si>
  <si>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</si>
  <si>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</si>
  <si>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</si>
  <si>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</si>
  <si>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</si>
  <si>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</si>
  <si>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</si>
  <si>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</si>
  <si>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</si>
  <si>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</si>
  <si>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</si>
  <si>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</si>
  <si>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</si>
  <si>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</si>
  <si>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</si>
  <si>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</si>
  <si>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</si>
  <si>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</si>
  <si>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</si>
  <si>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</si>
  <si>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</si>
  <si>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</si>
  <si>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</si>
  <si>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</si>
  <si>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</si>
  <si>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</si>
  <si>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</si>
  <si>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</si>
  <si>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</si>
  <si>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</si>
  <si>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</si>
  <si>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</si>
  <si>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</si>
  <si>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</si>
  <si>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</si>
  <si>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</si>
  <si>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</si>
  <si>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</si>
  <si>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</si>
  <si>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</si>
  <si>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</si>
  <si>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</si>
  <si>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</si>
  <si>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</si>
  <si>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</si>
  <si>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</si>
  <si>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</si>
  <si>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</si>
  <si>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</si>
  <si>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</si>
  <si>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</si>
  <si>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</si>
  <si>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</si>
  <si>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</si>
  <si>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</si>
  <si>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</si>
  <si>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</si>
  <si>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</si>
  <si>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</si>
  <si>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</si>
  <si>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</si>
  <si>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</si>
  <si>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</si>
  <si>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</si>
  <si>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</si>
  <si>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</si>
  <si>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</si>
  <si>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</si>
  <si>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</si>
  <si>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</si>
  <si>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</si>
  <si>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</si>
  <si>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</si>
  <si>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</si>
  <si>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</si>
  <si>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</si>
  <si>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</si>
  <si>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</si>
  <si>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</si>
  <si>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</si>
  <si>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</si>
  <si>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</si>
  <si>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</si>
  <si>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</si>
  <si>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</si>
  <si>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</si>
  <si>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</si>
  <si>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</si>
  <si>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</si>
  <si>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</si>
  <si>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</si>
  <si>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</si>
  <si>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</si>
  <si>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</si>
  <si>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</si>
  <si>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</si>
  <si>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</si>
  <si>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</si>
  <si>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</si>
  <si>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</si>
  <si>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</si>
  <si>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</si>
  <si>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</si>
  <si>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</si>
  <si>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</si>
  <si>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</si>
  <si>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</si>
  <si>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</si>
  <si>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</si>
  <si>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</si>
  <si>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</si>
  <si>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</si>
  <si>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</si>
  <si>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</si>
  <si>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</si>
  <si>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</si>
  <si>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</si>
  <si>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</si>
  <si>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</si>
  <si>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</si>
  <si>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</si>
  <si>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</si>
  <si>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</si>
  <si>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</si>
  <si>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</si>
  <si>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</si>
  <si>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</si>
  <si>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</si>
  <si>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</si>
  <si>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</si>
  <si>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</si>
  <si>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</si>
  <si>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</si>
  <si>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</si>
  <si>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</si>
  <si>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</si>
  <si>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</si>
  <si>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</si>
  <si>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</si>
  <si>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</si>
  <si>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</si>
  <si>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</si>
  <si>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</si>
  <si>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</si>
  <si>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</si>
  <si>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</si>
  <si>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</si>
  <si>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</si>
  <si>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</si>
  <si>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</si>
  <si>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</si>
  <si>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</si>
  <si>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</si>
  <si>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</si>
  <si>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</si>
  <si>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</si>
  <si>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</si>
  <si>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</si>
  <si>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</si>
  <si>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</si>
  <si>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</si>
  <si>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</si>
  <si>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</si>
  <si>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</si>
  <si>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</si>
  <si>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</si>
  <si>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</si>
  <si>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</si>
  <si>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</si>
  <si>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</si>
  <si>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</si>
  <si>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</si>
  <si>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</si>
  <si>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</si>
  <si>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</si>
  <si>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</si>
  <si>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</si>
  <si>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</si>
  <si>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</si>
  <si>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</si>
  <si>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</si>
  <si>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</si>
  <si>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</si>
  <si>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</si>
  <si>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</si>
  <si>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</si>
  <si>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</si>
  <si>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</si>
  <si>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</si>
  <si>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</si>
  <si>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</si>
  <si>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</si>
  <si>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</si>
  <si>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</si>
  <si>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</si>
  <si>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</si>
  <si>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</si>
  <si>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</si>
  <si>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</si>
  <si>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</si>
  <si>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</si>
  <si>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</si>
  <si>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</si>
  <si>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</si>
  <si>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</si>
  <si>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</si>
  <si>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</si>
  <si>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</si>
  <si>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</si>
  <si>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</si>
  <si>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</si>
  <si>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</si>
  <si>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</si>
  <si>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</si>
  <si>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</si>
  <si>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</si>
  <si>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</si>
  <si>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</si>
  <si>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</si>
  <si>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</si>
  <si>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</si>
  <si>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</si>
  <si>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</si>
  <si>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</si>
  <si>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</si>
  <si>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</si>
  <si>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</si>
  <si>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</si>
  <si>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</si>
  <si>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</si>
  <si>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</si>
  <si>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</si>
  <si>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</si>
  <si>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</si>
  <si>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</si>
  <si>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</si>
  <si>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</si>
  <si>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</si>
  <si>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</si>
  <si>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</si>
  <si>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</si>
  <si>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</si>
  <si>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</si>
  <si>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</si>
  <si>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</si>
  <si>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</si>
  <si>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</si>
  <si>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</si>
  <si>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</si>
  <si>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</si>
  <si>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</si>
  <si>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</si>
  <si>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</si>
  <si>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</si>
  <si>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</si>
  <si>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</si>
  <si>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</si>
  <si>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</si>
  <si>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</si>
  <si>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</si>
  <si>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</si>
  <si>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</si>
  <si>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</si>
  <si>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</si>
  <si>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</si>
  <si>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</si>
  <si>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</si>
  <si>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</si>
  <si>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</si>
  <si>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</si>
  <si>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</si>
  <si>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</si>
  <si>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</si>
  <si>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</si>
  <si>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</si>
  <si>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</si>
  <si>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</si>
  <si>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</si>
  <si>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</si>
  <si>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</si>
  <si>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</si>
  <si>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</si>
  <si>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</si>
  <si>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</si>
  <si>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</si>
  <si>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</si>
  <si>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</si>
  <si>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</si>
  <si>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</si>
  <si>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</si>
  <si>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</si>
  <si>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</si>
  <si>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</si>
  <si>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</si>
  <si>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</si>
  <si>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</si>
  <si>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</si>
  <si>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</si>
  <si>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</si>
  <si>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</si>
  <si>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</si>
  <si>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</si>
  <si>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</si>
  <si>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</si>
  <si>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</si>
  <si>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</si>
  <si>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</si>
  <si>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</si>
  <si>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</si>
  <si>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</si>
  <si>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</si>
  <si>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</si>
  <si>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</si>
  <si>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</si>
  <si>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</si>
  <si>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</si>
  <si>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</si>
  <si>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</si>
  <si>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</si>
  <si>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</si>
  <si>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</si>
  <si>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</si>
  <si>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</si>
  <si>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</si>
  <si>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</si>
  <si>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</si>
  <si>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</si>
  <si>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</si>
  <si>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</si>
  <si>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</si>
  <si>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</si>
  <si>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</si>
  <si>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</si>
  <si>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</si>
  <si>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</si>
  <si>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</si>
  <si>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</si>
  <si>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</si>
  <si>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</si>
  <si>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</si>
  <si>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</si>
  <si>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</si>
  <si>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</si>
  <si>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</si>
  <si>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</si>
  <si>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</si>
  <si>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</si>
  <si>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</si>
  <si>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</si>
  <si>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</si>
  <si>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</si>
  <si>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</si>
  <si>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</si>
  <si>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</si>
  <si>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</si>
  <si>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</si>
  <si>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</si>
  <si>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</si>
  <si>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</si>
  <si>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</si>
  <si>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</si>
  <si>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</si>
  <si>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</si>
  <si>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</si>
  <si>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</si>
  <si>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</si>
  <si>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</si>
  <si>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</si>
  <si>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</si>
  <si>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</si>
  <si>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</si>
  <si>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</si>
  <si>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</si>
  <si>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</si>
  <si>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</si>
  <si>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</si>
  <si>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</si>
  <si>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</si>
  <si>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</si>
  <si>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</si>
  <si>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</si>
  <si>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</si>
  <si>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</si>
  <si>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</si>
  <si>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</si>
  <si>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</si>
  <si>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</si>
  <si>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</si>
  <si>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</si>
  <si>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</si>
  <si>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</si>
  <si>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</si>
  <si>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</si>
  <si>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</si>
  <si>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</si>
  <si>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</si>
  <si>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</si>
  <si>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</si>
  <si>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</si>
  <si>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</si>
  <si>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</si>
  <si>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</si>
  <si>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</si>
  <si>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</si>
  <si>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</si>
  <si>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</si>
  <si>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</si>
  <si>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</si>
  <si>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</si>
  <si>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</si>
  <si>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</si>
  <si>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</si>
  <si>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</si>
  <si>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</si>
  <si>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</si>
  <si>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</si>
  <si>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</si>
  <si>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</si>
  <si>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</si>
  <si>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</si>
  <si>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</si>
  <si>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</si>
  <si>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</si>
  <si>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</si>
  <si>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</si>
  <si>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</si>
  <si>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</si>
  <si>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</si>
  <si>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</si>
  <si>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</si>
  <si>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</si>
  <si>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</si>
  <si>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</si>
  <si>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</si>
  <si>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</si>
  <si>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</si>
  <si>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</si>
  <si>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</si>
  <si>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</si>
  <si>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</si>
  <si>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</si>
  <si>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</si>
  <si>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</si>
  <si>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</si>
  <si>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</si>
  <si>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</si>
  <si>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</si>
  <si>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</si>
  <si>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</si>
  <si>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</si>
  <si>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</si>
  <si>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</si>
  <si>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</si>
  <si>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</si>
  <si>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</si>
  <si>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</si>
  <si>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</si>
  <si>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</si>
  <si>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</si>
  <si>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</si>
  <si>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</si>
  <si>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</si>
  <si>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</si>
  <si>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</si>
  <si>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</si>
  <si>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</si>
  <si>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</si>
  <si>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</si>
  <si>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</si>
  <si>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</si>
  <si>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</si>
  <si>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</si>
  <si>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</si>
  <si>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</si>
  <si>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</si>
  <si>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</si>
  <si>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</si>
  <si>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</si>
  <si>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</si>
  <si>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</si>
  <si>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</si>
  <si>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</si>
  <si>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</si>
  <si>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</si>
  <si>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</si>
  <si>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</si>
  <si>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</si>
  <si>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</si>
  <si>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</si>
  <si>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</si>
  <si>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</si>
  <si>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</si>
  <si>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</si>
  <si>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</si>
  <si>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</si>
  <si>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</si>
  <si>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</si>
  <si>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</si>
  <si>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</si>
  <si>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</si>
  <si>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</si>
  <si>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</si>
  <si>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</si>
  <si>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</si>
  <si>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</si>
  <si>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</si>
  <si>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</si>
  <si>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</si>
  <si>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</si>
  <si>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</si>
  <si>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</si>
  <si>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</si>
  <si>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</si>
  <si>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</si>
  <si>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</si>
  <si>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</si>
  <si>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</si>
  <si>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</si>
  <si>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</si>
  <si>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</si>
  <si>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</si>
  <si>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</si>
  <si>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</si>
  <si>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</si>
  <si>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</si>
  <si>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</si>
  <si>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</si>
  <si>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</si>
  <si>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</si>
  <si>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</si>
  <si>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</si>
  <si>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</si>
  <si>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</si>
  <si>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</si>
  <si>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</si>
  <si>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</si>
  <si>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</si>
  <si>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</si>
  <si>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</si>
  <si>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</si>
  <si>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</si>
  <si>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</si>
  <si>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</si>
  <si>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</si>
  <si>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</si>
  <si>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</si>
  <si>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</si>
  <si>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</si>
  <si>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</si>
  <si>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</si>
  <si>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</si>
  <si>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</si>
  <si>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</si>
  <si>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</si>
  <si>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</si>
  <si>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</si>
  <si>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</si>
  <si>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</si>
  <si>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</si>
  <si>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</si>
  <si>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</si>
  <si>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</si>
  <si>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</si>
  <si>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</si>
  <si>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</si>
  <si>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</si>
  <si>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</si>
  <si>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</si>
  <si>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</si>
  <si>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</si>
  <si>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</si>
  <si>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</si>
  <si>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</si>
  <si>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</si>
  <si>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</si>
  <si>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</si>
  <si>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</si>
  <si>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</si>
  <si>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</si>
  <si>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</si>
  <si>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</si>
  <si>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</si>
  <si>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</si>
  <si>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</si>
  <si>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</si>
  <si>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</si>
  <si>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</si>
  <si>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</si>
  <si>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</si>
  <si>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</si>
  <si>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</si>
  <si>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</si>
  <si>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</si>
  <si>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</si>
  <si>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</si>
  <si>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</si>
  <si>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</si>
  <si>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</si>
  <si>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</si>
  <si>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</si>
  <si>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</si>
  <si>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</si>
  <si>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</si>
  <si>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</si>
  <si>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</si>
  <si>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</si>
  <si>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</si>
  <si>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</si>
  <si>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</si>
  <si>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</si>
  <si>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</si>
  <si>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</si>
  <si>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</si>
  <si>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</si>
  <si>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</si>
  <si>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</si>
  <si>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</si>
  <si>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</si>
  <si>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</si>
  <si>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</si>
  <si>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</si>
  <si>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</si>
  <si>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</si>
  <si>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</si>
  <si>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</si>
  <si>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</si>
  <si>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</si>
  <si>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</si>
  <si>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</si>
  <si>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</si>
  <si>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</si>
  <si>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</si>
  <si>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</si>
  <si>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</si>
  <si>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</si>
  <si>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</si>
  <si>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</si>
  <si>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</si>
  <si>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</si>
  <si>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</si>
  <si>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</si>
  <si>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</si>
  <si>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</si>
  <si>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</si>
  <si>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</si>
  <si>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</si>
  <si>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</si>
  <si>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</si>
  <si>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</si>
  <si>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</si>
  <si>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</si>
  <si>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</si>
  <si>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</si>
  <si>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</si>
  <si>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</si>
  <si>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</si>
  <si>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</si>
  <si>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</si>
  <si>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</si>
  <si>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</si>
  <si>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</si>
  <si>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</si>
  <si>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</si>
  <si>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</si>
  <si>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</si>
  <si>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</si>
  <si>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</si>
  <si>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</si>
  <si>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</si>
  <si>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</si>
  <si>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</si>
  <si>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</si>
  <si>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</si>
  <si>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</si>
  <si>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</si>
  <si>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</si>
  <si>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</si>
  <si>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</si>
  <si>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</si>
  <si>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</si>
  <si>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</si>
  <si>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</si>
  <si>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</si>
  <si>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</si>
  <si>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</si>
  <si>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</si>
  <si>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</si>
  <si>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</si>
  <si>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</si>
  <si>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</si>
  <si>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</si>
  <si>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</si>
  <si>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</si>
  <si>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</si>
  <si>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</si>
  <si>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</si>
  <si>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</si>
  <si>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</si>
  <si>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</si>
  <si>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</si>
  <si>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</si>
  <si>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</si>
  <si>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</si>
  <si>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</si>
  <si>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</si>
  <si>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</si>
  <si>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</si>
  <si>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</si>
  <si>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</si>
  <si>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</si>
  <si>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</si>
  <si>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</si>
  <si>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</si>
  <si>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</si>
  <si>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</si>
  <si>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</si>
  <si>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</si>
  <si>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</si>
  <si>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</si>
  <si>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</si>
  <si>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</si>
  <si>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</si>
  <si>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</si>
  <si>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</si>
  <si>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</si>
  <si>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</si>
  <si>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</si>
  <si>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</si>
  <si>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</si>
  <si>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</si>
  <si>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</si>
  <si>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</si>
  <si>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</si>
  <si>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</si>
  <si>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</si>
  <si>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</si>
  <si>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</si>
  <si>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</si>
  <si>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</si>
  <si>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</si>
  <si>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</si>
  <si>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</si>
  <si>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</si>
  <si>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</si>
  <si>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</si>
  <si>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</si>
  <si>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</si>
  <si>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</si>
  <si>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</si>
  <si>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</si>
  <si>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</si>
  <si>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</si>
  <si>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</si>
  <si>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</si>
  <si>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</si>
  <si>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</si>
  <si>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</si>
  <si>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</si>
  <si>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</si>
  <si>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</si>
  <si>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</si>
  <si>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</si>
  <si>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</si>
  <si>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</si>
  <si>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</si>
  <si>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</si>
  <si>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</si>
  <si>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</si>
  <si>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</si>
  <si>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</si>
  <si>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</si>
  <si>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</si>
  <si>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</si>
  <si>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</si>
  <si>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</si>
  <si>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</si>
  <si>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</si>
  <si>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</si>
  <si>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</si>
  <si>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</si>
  <si>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</si>
  <si>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</si>
  <si>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</si>
  <si>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</si>
  <si>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</si>
  <si>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</si>
  <si>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</si>
  <si>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</si>
  <si>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</si>
  <si>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</si>
  <si>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</si>
  <si>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</si>
  <si>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</si>
  <si>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</si>
  <si>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</si>
  <si>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</si>
  <si>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</si>
  <si>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</si>
  <si>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</si>
  <si>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</si>
  <si>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</si>
  <si>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</si>
  <si>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</si>
  <si>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</si>
  <si>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</si>
  <si>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</si>
  <si>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</si>
  <si>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</si>
  <si>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</si>
  <si>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</si>
  <si>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</si>
  <si>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</si>
  <si>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</si>
  <si>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</si>
  <si>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</si>
  <si>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</si>
  <si>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</si>
  <si>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</si>
  <si>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</si>
  <si>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</si>
  <si>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</si>
  <si>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</si>
  <si>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</si>
  <si>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</si>
  <si>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</si>
  <si>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</si>
  <si>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</si>
  <si>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</si>
  <si>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</si>
  <si>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</si>
  <si>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</si>
  <si>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</si>
  <si>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</si>
  <si>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</si>
  <si>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</si>
  <si>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</si>
  <si>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</si>
  <si>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</si>
  <si>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</si>
  <si>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</si>
  <si>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</si>
  <si>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</si>
  <si>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</si>
  <si>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</si>
  <si>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</si>
  <si>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</si>
  <si>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</si>
  <si>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</si>
  <si>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</si>
  <si>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</si>
  <si>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</si>
  <si>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</si>
  <si>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</si>
  <si>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</si>
  <si>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</si>
  <si>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</si>
  <si>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</si>
  <si>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</si>
  <si>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</si>
  <si>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</si>
  <si>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</si>
  <si>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</si>
  <si>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</si>
  <si>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</si>
  <si>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</si>
  <si>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</si>
  <si>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</si>
  <si>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</si>
  <si>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</si>
  <si>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</si>
  <si>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</si>
  <si>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</si>
  <si>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</si>
  <si>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</si>
  <si>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</si>
  <si>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</si>
  <si>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</si>
  <si>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</si>
  <si>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</si>
  <si>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</si>
  <si>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</si>
  <si>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</si>
  <si>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</si>
  <si>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</si>
  <si>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</si>
  <si>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</si>
  <si>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</si>
  <si>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</si>
  <si>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</si>
  <si>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</si>
  <si>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</si>
  <si>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</si>
  <si>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</si>
  <si>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</si>
  <si>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</si>
  <si>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</si>
  <si>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</si>
  <si>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</si>
  <si>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</si>
  <si>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</si>
  <si>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</si>
  <si>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</si>
  <si>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</si>
  <si>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</si>
  <si>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</si>
  <si>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</si>
  <si>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</si>
  <si>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</si>
  <si>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</si>
  <si>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</si>
  <si>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</si>
  <si>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</si>
  <si>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</si>
  <si>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</si>
  <si>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</si>
  <si>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</si>
  <si>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</si>
  <si>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</si>
  <si>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</si>
  <si>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</si>
  <si>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</si>
  <si>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</si>
  <si>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</si>
  <si>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</si>
  <si>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</si>
  <si>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</si>
  <si>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</si>
  <si>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</si>
  <si>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</si>
  <si>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</si>
  <si>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</si>
  <si>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</si>
  <si>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</si>
  <si>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</si>
  <si>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</si>
  <si>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</si>
  <si>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</si>
  <si>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</si>
  <si>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</si>
  <si>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</si>
  <si>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</si>
  <si>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</si>
  <si>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</si>
  <si>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</si>
  <si>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</si>
  <si>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</si>
  <si>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</si>
  <si>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</si>
  <si>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</si>
  <si>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</si>
  <si>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</si>
  <si>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</si>
  <si>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</si>
  <si>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</si>
  <si>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</si>
  <si>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</si>
  <si>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</si>
  <si>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</si>
  <si>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</si>
  <si>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</si>
  <si>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</si>
  <si>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</si>
  <si>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</si>
  <si>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</si>
  <si>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</si>
  <si>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</si>
  <si>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</si>
  <si>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</si>
  <si>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</si>
  <si>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</si>
  <si>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</si>
  <si>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</si>
  <si>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</si>
  <si>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</si>
  <si>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</si>
  <si>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</si>
  <si>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</si>
  <si>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</si>
  <si>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</si>
  <si>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</si>
  <si>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</si>
  <si>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</si>
  <si>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</si>
  <si>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</si>
  <si>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</si>
  <si>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</si>
  <si>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</si>
  <si>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</si>
  <si>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</si>
  <si>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</si>
  <si>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</si>
  <si>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</si>
  <si>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</si>
  <si>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</si>
  <si>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</si>
  <si>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</si>
  <si>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</si>
  <si>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</si>
  <si>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</si>
  <si>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</si>
  <si>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</si>
  <si>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</si>
  <si>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</si>
  <si>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</si>
  <si>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</si>
  <si>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</si>
  <si>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</si>
  <si>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</si>
  <si>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</si>
  <si>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</si>
  <si>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</si>
  <si>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</si>
  <si>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</si>
  <si>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</si>
  <si>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</si>
  <si>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</si>
  <si>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</si>
  <si>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</si>
  <si>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</si>
  <si>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</si>
  <si>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</si>
  <si>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</si>
  <si>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</si>
  <si>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</si>
  <si>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</si>
  <si>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</si>
  <si>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</si>
  <si>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</si>
  <si>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</si>
  <si>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</si>
  <si>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</si>
  <si>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</si>
  <si>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</si>
  <si>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</si>
  <si>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</si>
  <si>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</si>
  <si>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</si>
  <si>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</si>
  <si>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</si>
  <si>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</si>
  <si>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</si>
  <si>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</si>
  <si>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</si>
  <si>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</si>
  <si>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</si>
  <si>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</si>
  <si>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</si>
  <si>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</si>
  <si>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</si>
  <si>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</si>
  <si>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</si>
  <si>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</si>
  <si>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</si>
  <si>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</si>
  <si>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</si>
  <si>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</si>
  <si>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</si>
  <si>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</si>
  <si>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</si>
  <si>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</si>
  <si>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</si>
  <si>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</si>
  <si>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</si>
  <si>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</si>
  <si>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</si>
  <si>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</si>
  <si>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</si>
  <si>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</si>
  <si>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</si>
  <si>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</si>
  <si>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</si>
  <si>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</si>
  <si>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</si>
  <si>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</si>
  <si>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</si>
  <si>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</si>
  <si>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</si>
  <si>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</si>
  <si>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</si>
  <si>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</si>
  <si>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</si>
  <si>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</si>
  <si>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</si>
  <si>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</si>
  <si>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</si>
  <si>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</si>
  <si>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</si>
  <si>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</si>
  <si>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</si>
  <si>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</si>
  <si>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</si>
  <si>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</si>
  <si>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</si>
  <si>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</si>
  <si>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</si>
  <si>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</si>
  <si>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</si>
  <si>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</si>
  <si>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</si>
  <si>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</si>
  <si>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</si>
  <si>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</si>
  <si>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</si>
  <si>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</si>
  <si>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</si>
  <si>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</si>
  <si>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</si>
  <si>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</si>
  <si>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</si>
  <si>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</si>
  <si>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</si>
  <si>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</si>
  <si>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</si>
  <si>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</si>
  <si>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</si>
  <si>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</si>
  <si>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</si>
  <si>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</si>
  <si>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</si>
  <si>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</si>
  <si>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</si>
  <si>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</si>
  <si>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</si>
  <si>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</si>
  <si>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</si>
  <si>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</si>
  <si>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</si>
  <si>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</si>
  <si>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</si>
  <si>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</si>
  <si>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</si>
  <si>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</si>
  <si>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</si>
  <si>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</si>
  <si>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</si>
  <si>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</si>
  <si>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</si>
  <si>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</si>
  <si>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</si>
  <si>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</si>
  <si>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</si>
  <si>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</si>
  <si>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</si>
  <si>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</si>
  <si>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</si>
  <si>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</si>
  <si>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</si>
  <si>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</si>
  <si>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</si>
  <si>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</si>
  <si>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</si>
  <si>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</si>
  <si>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</si>
  <si>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</si>
  <si>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</si>
  <si>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</si>
  <si>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</si>
  <si>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</si>
  <si>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</si>
  <si>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</si>
  <si>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</si>
  <si>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</si>
  <si>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</si>
  <si>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</si>
  <si>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</si>
  <si>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</si>
  <si>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</si>
  <si>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</si>
  <si>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</si>
  <si>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</si>
  <si>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</si>
  <si>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</si>
  <si>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</si>
  <si>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</si>
  <si>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</si>
  <si>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</si>
  <si>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</si>
  <si>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</si>
  <si>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</si>
  <si>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</si>
  <si>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</si>
  <si>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</si>
  <si>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</si>
  <si>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</si>
  <si>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</si>
  <si>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</si>
  <si>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</si>
  <si>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</si>
  <si>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</si>
  <si>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</si>
  <si>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</si>
  <si>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</si>
  <si>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</si>
  <si>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</si>
  <si>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</si>
  <si>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</si>
  <si>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</si>
  <si>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</si>
  <si>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</si>
  <si>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</si>
  <si>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</si>
  <si>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</si>
  <si>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</si>
  <si>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</si>
  <si>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</si>
  <si>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</si>
  <si>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</si>
  <si>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</si>
  <si>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</si>
  <si>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</si>
  <si>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</si>
  <si>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</si>
  <si>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</si>
  <si>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</si>
  <si>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</si>
  <si>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</si>
  <si>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</si>
  <si>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</si>
  <si>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</si>
  <si>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</si>
  <si>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</si>
  <si>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</si>
  <si>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</si>
  <si>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</si>
  <si>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</si>
  <si>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</si>
  <si>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</si>
  <si>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</si>
  <si>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</si>
  <si>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</si>
  <si>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</si>
  <si>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</si>
  <si>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</si>
  <si>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</si>
  <si>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</si>
  <si>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</si>
  <si>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</si>
  <si>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</si>
  <si>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</si>
  <si>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</si>
  <si>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</si>
  <si>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</si>
  <si>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</si>
  <si>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</si>
  <si>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</si>
  <si>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</si>
  <si>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</si>
  <si>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</si>
  <si>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</si>
  <si>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</si>
  <si>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</si>
  <si>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</si>
  <si>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</si>
  <si>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</si>
  <si>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</si>
  <si>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</si>
  <si>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</si>
  <si>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</si>
  <si>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</si>
  <si>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</si>
  <si>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</si>
  <si>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</si>
  <si>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</si>
  <si>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</si>
  <si>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</si>
  <si>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</si>
  <si>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</si>
  <si>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</si>
  <si>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</si>
  <si>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</si>
  <si>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</si>
  <si>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</si>
  <si>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</si>
  <si>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</si>
  <si>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</si>
  <si>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</si>
  <si>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</si>
  <si>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</si>
  <si>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</si>
  <si>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</si>
  <si>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</si>
  <si>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</si>
  <si>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</si>
  <si>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</si>
  <si>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</si>
  <si>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</si>
  <si>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</si>
  <si>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</si>
  <si>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</si>
  <si>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</si>
  <si>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</si>
  <si>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</si>
  <si>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</si>
  <si>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</si>
  <si>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</si>
  <si>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</si>
  <si>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</si>
  <si>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</si>
  <si>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</si>
  <si>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</si>
  <si>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</si>
  <si>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</si>
  <si>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</si>
  <si>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</si>
  <si>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</si>
  <si>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</si>
  <si>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</si>
  <si>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</si>
  <si>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</si>
  <si>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</si>
  <si>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</si>
  <si>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</si>
  <si>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</si>
  <si>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</si>
  <si>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</si>
  <si>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</si>
  <si>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</si>
  <si>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</si>
  <si>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</si>
  <si>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</si>
  <si>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</si>
  <si>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</si>
  <si>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</si>
  <si>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</si>
  <si>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</si>
  <si>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</si>
  <si>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</si>
  <si>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</si>
  <si>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</si>
  <si>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</si>
  <si>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</si>
  <si>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</si>
  <si>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</si>
  <si>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</si>
  <si>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</si>
  <si>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</si>
  <si>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</si>
  <si>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</si>
  <si>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</si>
  <si>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</si>
  <si>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</si>
  <si>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</si>
  <si>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</si>
  <si>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</si>
  <si>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</si>
  <si>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</si>
  <si>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</si>
  <si>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</si>
  <si>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</si>
  <si>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</si>
  <si>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</si>
  <si>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</si>
  <si>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</si>
  <si>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</si>
  <si>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</si>
  <si>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</si>
  <si>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</si>
  <si>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</si>
  <si>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</si>
  <si>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</si>
  <si>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</si>
  <si>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</si>
  <si>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</si>
  <si>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</si>
  <si>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</si>
  <si>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</si>
  <si>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</si>
  <si>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</si>
  <si>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</si>
  <si>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</si>
  <si>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</si>
  <si>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</si>
  <si>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</si>
  <si>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</si>
  <si>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</si>
  <si>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</si>
  <si>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</si>
  <si>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</si>
  <si>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</si>
  <si>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</si>
  <si>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</si>
  <si>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</si>
  <si>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</si>
  <si>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</si>
  <si>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</si>
  <si>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</si>
  <si>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</si>
  <si>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</si>
  <si>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</si>
  <si>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</si>
  <si>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</si>
  <si>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</si>
  <si>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</si>
  <si>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</si>
  <si>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</si>
  <si>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</si>
  <si>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</si>
  <si>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</si>
  <si>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</si>
  <si>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</si>
  <si>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</si>
  <si>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</si>
  <si>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</si>
  <si>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</si>
  <si>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</si>
  <si>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</si>
  <si>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</si>
  <si>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</si>
  <si>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</si>
  <si>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</si>
  <si>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</si>
  <si>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</si>
  <si>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</si>
  <si>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</si>
  <si>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</si>
  <si>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</si>
  <si>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</si>
  <si>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</si>
  <si>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</si>
  <si>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</si>
  <si>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</si>
  <si>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</si>
  <si>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</si>
  <si>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</si>
  <si>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</si>
  <si>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</si>
  <si>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</si>
  <si>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</si>
  <si>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</si>
  <si>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</si>
  <si>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</si>
  <si>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</si>
  <si>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</si>
  <si>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</si>
  <si>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</si>
  <si>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</si>
  <si>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</si>
  <si>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</si>
  <si>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</si>
  <si>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</si>
  <si>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</si>
  <si>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</si>
  <si>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</si>
  <si>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</si>
  <si>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</si>
  <si>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</si>
  <si>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</si>
  <si>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</si>
  <si>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</si>
  <si>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</si>
  <si>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</si>
  <si>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</si>
  <si>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</si>
  <si>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</si>
  <si>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</si>
  <si>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</si>
  <si>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</si>
  <si>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</si>
  <si>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</si>
  <si>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</si>
  <si>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</si>
  <si>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</si>
  <si>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</si>
  <si>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</si>
  <si>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</si>
  <si>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</si>
  <si>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</si>
  <si>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</si>
  <si>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</si>
  <si>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</si>
  <si>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</si>
  <si>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</si>
  <si>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</si>
  <si>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</si>
  <si>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</si>
  <si>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</si>
  <si>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</si>
  <si>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</si>
  <si>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</si>
  <si>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</si>
  <si>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</si>
  <si>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</si>
  <si>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</si>
  <si>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</si>
  <si>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</si>
  <si>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</si>
  <si>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</si>
  <si>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</si>
  <si>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</si>
  <si>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</si>
  <si>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</si>
  <si>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</si>
  <si>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</si>
  <si>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</si>
  <si>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</si>
  <si>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</si>
  <si>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</si>
  <si>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</si>
  <si>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</si>
  <si>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</si>
  <si>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</si>
  <si>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</si>
  <si>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</si>
  <si>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</si>
  <si>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</si>
  <si>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</si>
  <si>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</si>
  <si>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</si>
  <si>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</si>
  <si>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</si>
  <si>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</si>
  <si>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</si>
  <si>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</si>
  <si>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</si>
  <si>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</si>
  <si>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</si>
  <si>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</si>
  <si>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</si>
  <si>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</si>
  <si>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</si>
  <si>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</si>
  <si>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</si>
  <si>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</si>
  <si>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</si>
  <si>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</si>
  <si>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</si>
  <si>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</si>
  <si>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</si>
  <si>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</si>
  <si>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</si>
  <si>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</si>
  <si>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</si>
  <si>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</si>
  <si>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</si>
  <si>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</si>
  <si>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</si>
  <si>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</si>
  <si>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</si>
  <si>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</si>
  <si>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</si>
  <si>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</si>
  <si>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</si>
  <si>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</si>
  <si>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</si>
  <si>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</si>
  <si>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</si>
  <si>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</si>
  <si>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</si>
  <si>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</si>
  <si>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</si>
  <si>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</si>
  <si>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</si>
  <si>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</si>
  <si>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</si>
  <si>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</si>
  <si>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</si>
  <si>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</si>
  <si>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</si>
  <si>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</si>
  <si>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</si>
  <si>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</si>
  <si>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</si>
  <si>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</si>
  <si>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</si>
  <si>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</si>
  <si>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</si>
  <si>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</si>
  <si>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</si>
  <si>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</si>
  <si>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</si>
  <si>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</si>
  <si>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</si>
  <si>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</si>
  <si>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</si>
  <si>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</si>
  <si>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</si>
  <si>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</si>
  <si>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</si>
  <si>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</si>
  <si>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</si>
  <si>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</si>
  <si>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</si>
  <si>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</si>
  <si>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</si>
  <si>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</si>
  <si>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</si>
  <si>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</si>
  <si>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</si>
  <si>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</si>
  <si>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</si>
  <si>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</si>
  <si>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</si>
  <si>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</si>
  <si>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</si>
  <si>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</si>
  <si>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</si>
  <si>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</si>
  <si>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</si>
  <si>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</si>
  <si>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</si>
  <si>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</si>
  <si>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</si>
  <si>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</si>
  <si>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</si>
  <si>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</si>
  <si>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</si>
  <si>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</si>
  <si>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</si>
  <si>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</si>
  <si>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</si>
  <si>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</si>
  <si>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</si>
  <si>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</si>
  <si>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</si>
  <si>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</si>
  <si>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</si>
  <si>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</si>
  <si>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</si>
  <si>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</si>
  <si>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</si>
  <si>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</si>
  <si>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</si>
  <si>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</si>
  <si>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</si>
  <si>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</si>
  <si>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</si>
  <si>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</si>
  <si>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</si>
  <si>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</si>
  <si>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</si>
  <si>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</si>
  <si>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</si>
  <si>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</si>
  <si>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</si>
  <si>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</si>
  <si>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</si>
  <si>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</si>
  <si>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</si>
  <si>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</si>
  <si>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</si>
  <si>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</si>
  <si>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</si>
  <si>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</si>
  <si>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</si>
  <si>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</si>
  <si>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</si>
  <si>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</si>
  <si>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</si>
  <si>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</si>
  <si>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</si>
  <si>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</si>
  <si>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</si>
  <si>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</si>
  <si>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</si>
  <si>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</si>
  <si>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</si>
  <si>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</si>
  <si>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</si>
  <si>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</si>
  <si>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</si>
  <si>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</si>
  <si>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</si>
  <si>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</si>
  <si>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</si>
  <si>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</si>
  <si>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</si>
  <si>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</si>
  <si>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</si>
  <si>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</si>
  <si>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</si>
  <si>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</si>
  <si>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</si>
  <si>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</si>
  <si>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</si>
  <si>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</si>
  <si>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</si>
  <si>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</si>
  <si>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</si>
  <si>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</si>
  <si>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</si>
  <si>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</si>
  <si>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</si>
  <si>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</si>
  <si>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</si>
  <si>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</si>
  <si>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</si>
  <si>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</si>
  <si>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</si>
  <si>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</si>
  <si>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</si>
  <si>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</si>
  <si>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</si>
  <si>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</si>
  <si>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</si>
  <si>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</si>
  <si>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</si>
  <si>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</si>
  <si>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</si>
  <si>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</si>
  <si>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</si>
  <si>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</si>
  <si>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</si>
  <si>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</si>
  <si>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</si>
  <si>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</si>
  <si>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</si>
  <si>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</si>
  <si>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</si>
  <si>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</si>
  <si>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</si>
  <si>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</si>
  <si>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</si>
  <si>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</si>
  <si>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</si>
  <si>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</si>
  <si>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</si>
  <si>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</si>
  <si>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</si>
  <si>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</si>
  <si>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</si>
  <si>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</si>
  <si>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</si>
  <si>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</si>
  <si>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</si>
  <si>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</si>
  <si>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</si>
  <si>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</si>
  <si>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</si>
  <si>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</si>
  <si>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</si>
  <si>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</si>
  <si>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</si>
  <si>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</si>
  <si>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</si>
  <si>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</si>
  <si>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</si>
  <si>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</si>
  <si>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</si>
  <si>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</si>
  <si>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</si>
  <si>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</si>
  <si>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</si>
  <si>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</si>
  <si>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</si>
  <si>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</si>
  <si>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</si>
  <si>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</si>
  <si>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</si>
  <si>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</si>
  <si>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</si>
  <si>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</si>
  <si>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</si>
  <si>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</si>
  <si>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</si>
  <si>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</si>
  <si>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</si>
  <si>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</si>
  <si>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</si>
  <si>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</si>
  <si>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</si>
  <si>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</si>
  <si>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</si>
  <si>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</si>
  <si>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</si>
  <si>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</si>
  <si>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</si>
  <si>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</si>
  <si>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</si>
  <si>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</si>
  <si>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</si>
  <si>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</si>
  <si>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</si>
  <si>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</si>
  <si>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</si>
  <si>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</si>
  <si>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</si>
  <si>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</si>
  <si>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</si>
  <si>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</si>
  <si>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</si>
  <si>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</si>
  <si>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</si>
  <si>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</si>
  <si>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</si>
  <si>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</si>
  <si>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</si>
  <si>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</si>
  <si>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</si>
  <si>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</si>
  <si>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</si>
  <si>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</si>
  <si>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</si>
  <si>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</si>
  <si>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</si>
  <si>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</si>
  <si>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</si>
  <si>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</si>
  <si>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</si>
  <si>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</si>
  <si>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</si>
  <si>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</si>
  <si>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</si>
  <si>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</si>
  <si>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</si>
  <si>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</si>
  <si>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</si>
  <si>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</si>
  <si>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</si>
  <si>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</si>
  <si>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</si>
  <si>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</si>
  <si>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</si>
  <si>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</si>
  <si>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</si>
  <si>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</si>
  <si>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</si>
  <si>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</si>
  <si>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</si>
  <si>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</si>
  <si>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</si>
  <si>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</si>
  <si>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</si>
  <si>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</si>
  <si>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</si>
  <si>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</si>
  <si>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</si>
  <si>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</si>
  <si>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</si>
  <si>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</si>
  <si>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</si>
  <si>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</si>
  <si>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</si>
  <si>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</si>
  <si>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</si>
  <si>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</si>
  <si>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</si>
  <si>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</si>
  <si>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</si>
  <si>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</si>
  <si>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</si>
  <si>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</si>
  <si>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</si>
  <si>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</si>
  <si>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</si>
  <si>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</si>
  <si>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</si>
  <si>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</si>
  <si>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</si>
  <si>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</si>
  <si>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</si>
  <si>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</si>
  <si>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</si>
  <si>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</si>
  <si>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</si>
  <si>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</si>
  <si>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</si>
  <si>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</si>
  <si>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</si>
  <si>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</si>
  <si>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</si>
  <si>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</si>
  <si>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</si>
  <si>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</si>
  <si>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</si>
  <si>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</si>
  <si>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</si>
  <si>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</si>
  <si>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</si>
  <si>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</si>
  <si>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</si>
  <si>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</si>
  <si>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</si>
  <si>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</si>
  <si>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</si>
  <si>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</si>
  <si>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</si>
  <si>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</si>
  <si>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</si>
  <si>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</si>
  <si>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</si>
  <si>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</si>
  <si>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</si>
  <si>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</si>
  <si>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</si>
  <si>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</si>
  <si>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</si>
  <si>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</si>
  <si>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</si>
  <si>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</si>
  <si>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</si>
  <si>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</si>
  <si>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</si>
  <si>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</si>
  <si>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</si>
  <si>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</si>
  <si>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</si>
  <si>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</si>
  <si>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</si>
  <si>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</si>
  <si>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</si>
  <si>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</si>
  <si>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</si>
  <si>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</si>
  <si>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</si>
  <si>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</si>
  <si>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</si>
  <si>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</si>
  <si>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</si>
  <si>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</si>
  <si>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</si>
  <si>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</si>
  <si>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</si>
  <si>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</si>
  <si>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</si>
  <si>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</si>
  <si>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</si>
  <si>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</si>
  <si>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</si>
  <si>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</si>
  <si>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</si>
  <si>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</si>
  <si>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</si>
  <si>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</si>
  <si>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</si>
  <si>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</si>
  <si>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</si>
  <si>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</si>
  <si>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</si>
  <si>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</si>
  <si>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</si>
  <si>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</si>
  <si>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</si>
  <si>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</si>
  <si>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</si>
  <si>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</si>
  <si>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</si>
  <si>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</si>
  <si>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</si>
  <si>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</si>
  <si>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</si>
  <si>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</si>
  <si>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</si>
  <si>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</si>
  <si>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</si>
  <si>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</si>
  <si>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</si>
  <si>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</si>
  <si>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</si>
  <si>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</si>
  <si>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</si>
  <si>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</si>
  <si>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</si>
  <si>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</si>
  <si>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</si>
  <si>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</si>
  <si>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</si>
  <si>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</si>
  <si>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</si>
  <si>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</si>
  <si>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</si>
  <si>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</si>
  <si>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</si>
  <si>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</si>
  <si>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</si>
  <si>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</si>
  <si>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</si>
  <si>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</si>
  <si>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</si>
  <si>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</si>
  <si>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</si>
  <si>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</si>
  <si>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</si>
  <si>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</si>
  <si>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</si>
  <si>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</si>
  <si>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</si>
  <si>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</si>
  <si>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</si>
  <si>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</si>
  <si>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</si>
  <si>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</si>
  <si>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</si>
  <si>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</si>
  <si>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</si>
  <si>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</si>
  <si>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</si>
  <si>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</si>
  <si>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</si>
  <si>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</si>
  <si>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</si>
  <si>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</si>
  <si>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</si>
  <si>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</si>
  <si>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</si>
  <si>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</si>
  <si>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</si>
  <si>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</si>
  <si>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</si>
  <si>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</si>
  <si>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</si>
  <si>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</si>
  <si>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</si>
  <si>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</si>
  <si>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</si>
  <si>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</si>
  <si>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</si>
  <si>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</si>
  <si>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</si>
  <si>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</si>
  <si>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</si>
  <si>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</si>
  <si>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</si>
  <si>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</si>
  <si>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</si>
  <si>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</si>
  <si>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</si>
  <si>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</si>
  <si>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</si>
  <si>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</si>
  <si>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</si>
  <si>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</si>
  <si>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</si>
  <si>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</si>
  <si>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</si>
  <si>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</si>
  <si>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</si>
  <si>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</si>
  <si>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</si>
  <si>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</si>
  <si>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</si>
  <si>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</si>
  <si>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</si>
  <si>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</si>
  <si>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</si>
  <si>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</si>
  <si>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</si>
  <si>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</si>
  <si>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</si>
  <si>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</si>
  <si>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</si>
  <si>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</si>
  <si>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</si>
  <si>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</si>
  <si>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</si>
  <si>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</si>
  <si>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</si>
  <si>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</si>
  <si>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</si>
  <si>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</si>
  <si>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</si>
  <si>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</si>
  <si>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</si>
  <si>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</si>
  <si>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</si>
  <si>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</si>
  <si>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</si>
  <si>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</si>
  <si>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</si>
  <si>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</si>
  <si>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</si>
  <si>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</si>
  <si>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</si>
  <si>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</si>
  <si>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</si>
  <si>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</si>
  <si>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</si>
  <si>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</si>
  <si>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</si>
  <si>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</si>
  <si>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</si>
  <si>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</si>
  <si>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</si>
  <si>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</si>
  <si>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</si>
  <si>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</si>
  <si>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</si>
  <si>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</si>
  <si>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</si>
  <si>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</si>
  <si>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</si>
  <si>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</si>
  <si>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</si>
  <si>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</si>
  <si>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</si>
  <si>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</si>
  <si>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</si>
  <si>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</si>
  <si>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</si>
  <si>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</si>
  <si>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</si>
  <si>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</si>
  <si>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</si>
  <si>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</si>
  <si>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</si>
  <si>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</si>
  <si>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</si>
  <si>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</si>
  <si>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</si>
  <si>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</si>
  <si>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</si>
  <si>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</si>
  <si>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</si>
  <si>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</si>
  <si>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</si>
  <si>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</si>
  <si>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</si>
  <si>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</si>
  <si>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</si>
  <si>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</si>
  <si>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</si>
  <si>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</si>
  <si>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</si>
  <si>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</si>
  <si>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</si>
  <si>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</si>
  <si>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</si>
  <si>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</si>
  <si>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</si>
  <si>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</si>
  <si>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</si>
  <si>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</si>
  <si>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</si>
  <si>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</si>
  <si>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</si>
  <si>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</si>
  <si>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</si>
  <si>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</si>
  <si>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</si>
  <si>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</si>
  <si>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</si>
  <si>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</si>
  <si>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</si>
  <si>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</si>
  <si>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</si>
  <si>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</si>
  <si>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</si>
  <si>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</si>
  <si>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</si>
  <si>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</si>
  <si>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</si>
  <si>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</si>
  <si>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</si>
  <si>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</si>
  <si>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</si>
  <si>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</si>
  <si>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</si>
  <si>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</si>
  <si>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</si>
  <si>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</si>
  <si>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</si>
  <si>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</si>
  <si>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</si>
  <si>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</si>
  <si>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</si>
  <si>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</si>
  <si>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</si>
  <si>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</si>
  <si>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</si>
  <si>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</si>
  <si>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</si>
  <si>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</si>
  <si>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</si>
  <si>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</si>
  <si>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</si>
  <si>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</si>
  <si>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</si>
  <si>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</si>
  <si>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</si>
  <si>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</si>
  <si>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</si>
  <si>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</si>
  <si>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</si>
  <si>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</si>
  <si>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</si>
  <si>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</si>
  <si>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</si>
  <si>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</si>
  <si>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</si>
  <si>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</si>
  <si>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</si>
  <si>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</si>
  <si>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</si>
  <si>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</si>
  <si>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</si>
  <si>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</si>
  <si>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</si>
  <si>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</si>
  <si>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</si>
  <si>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</si>
  <si>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</si>
  <si>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</si>
  <si>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</si>
  <si>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</si>
  <si>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</si>
  <si>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</si>
  <si>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</si>
  <si>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</si>
  <si>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</si>
  <si>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</si>
  <si>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</si>
  <si>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</si>
  <si>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</si>
  <si>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</si>
  <si>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</si>
  <si>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</si>
  <si>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</si>
  <si>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</si>
  <si>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</si>
  <si>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</si>
  <si>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</si>
  <si>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</si>
  <si>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</si>
  <si>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</si>
  <si>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</si>
  <si>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</si>
  <si>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</si>
  <si>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</si>
  <si>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</si>
  <si>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</si>
  <si>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</si>
  <si>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</si>
  <si>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</si>
  <si>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</si>
  <si>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</si>
  <si>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</si>
  <si>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</si>
  <si>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</si>
  <si>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</si>
  <si>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</si>
  <si>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</si>
  <si>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</si>
  <si>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</si>
  <si>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</si>
  <si>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</si>
  <si>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</si>
  <si>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</si>
  <si>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</si>
  <si>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</si>
  <si>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</si>
  <si>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</si>
  <si>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</si>
  <si>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</si>
  <si>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</si>
  <si>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</si>
  <si>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</si>
  <si>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</si>
  <si>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</si>
  <si>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</si>
  <si>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</si>
  <si>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</si>
  <si>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</si>
  <si>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</si>
  <si>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</si>
  <si>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</si>
  <si>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</si>
  <si>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</si>
  <si>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</si>
  <si>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</si>
  <si>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</si>
  <si>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</si>
  <si>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</si>
  <si>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</si>
  <si>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</si>
  <si>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</si>
  <si>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</si>
  <si>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</si>
  <si>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</si>
  <si>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</si>
  <si>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</si>
  <si>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</si>
  <si>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</si>
  <si>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</si>
  <si>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</si>
  <si>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</si>
  <si>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</si>
  <si>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</si>
  <si>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</si>
  <si>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</si>
  <si>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</si>
  <si>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</si>
  <si>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</si>
  <si>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</si>
  <si>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</si>
  <si>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</si>
  <si>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</si>
  <si>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</si>
  <si>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</si>
  <si>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</si>
  <si>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</si>
  <si>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</si>
  <si>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</si>
  <si>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</si>
  <si>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</si>
  <si>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</si>
  <si>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</si>
  <si>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</si>
  <si>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</si>
  <si>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</si>
  <si>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</si>
  <si>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</si>
  <si>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</si>
  <si>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</si>
  <si>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</si>
  <si>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</si>
  <si>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</si>
  <si>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</si>
  <si>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</si>
  <si>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</si>
  <si>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</si>
  <si>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</si>
  <si>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</si>
  <si>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</si>
  <si>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</si>
  <si>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</si>
  <si>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</si>
  <si>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</si>
  <si>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</si>
  <si>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</si>
  <si>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</si>
  <si>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</si>
  <si>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</si>
  <si>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</si>
  <si>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</si>
  <si>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</si>
  <si>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</si>
  <si>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</si>
  <si>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</si>
  <si>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</si>
  <si>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</si>
  <si>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</si>
  <si>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</si>
  <si>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</si>
  <si>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</si>
  <si>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</si>
  <si>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</si>
  <si>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</si>
  <si>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</si>
  <si>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</si>
  <si>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</si>
  <si>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</si>
  <si>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</si>
  <si>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</si>
  <si>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</si>
  <si>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</si>
  <si>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</si>
  <si>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</si>
  <si>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</si>
  <si>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</si>
  <si>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</si>
  <si>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</si>
  <si>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</si>
  <si>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</si>
  <si>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</si>
  <si>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</si>
  <si>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</si>
  <si>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</si>
  <si>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</si>
  <si>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</si>
  <si>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</si>
  <si>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</si>
  <si>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</si>
  <si>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</si>
  <si>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</si>
  <si>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</si>
  <si>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</si>
  <si>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</si>
  <si>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</si>
  <si>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</si>
  <si>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</si>
  <si>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</si>
  <si>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</si>
  <si>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</si>
  <si>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</si>
  <si>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</si>
  <si>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</si>
  <si>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</si>
  <si>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</si>
  <si>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</si>
  <si>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</si>
  <si>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</si>
  <si>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</si>
  <si>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</si>
  <si>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</si>
  <si>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</si>
  <si>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</si>
  <si>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</si>
  <si>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</si>
  <si>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</si>
  <si>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</si>
  <si>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</si>
  <si>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</si>
  <si>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</si>
  <si>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</si>
  <si>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</si>
  <si>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</si>
  <si>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</si>
  <si>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</si>
  <si>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</si>
  <si>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</si>
  <si>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</si>
  <si>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</si>
  <si>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</si>
  <si>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</si>
  <si>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</si>
  <si>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</si>
  <si>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</si>
  <si>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</si>
  <si>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</si>
  <si>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</si>
  <si>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</si>
  <si>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</si>
  <si>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</si>
  <si>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</si>
  <si>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</si>
  <si>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</si>
  <si>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</si>
  <si>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</si>
  <si>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</si>
  <si>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</si>
  <si>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</si>
  <si>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</si>
  <si>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</si>
  <si>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</si>
  <si>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</si>
  <si>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</si>
  <si>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</si>
  <si>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</si>
  <si>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</si>
  <si>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</si>
  <si>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</si>
  <si>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</si>
  <si>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</si>
  <si>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</si>
  <si>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</si>
  <si>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</si>
  <si>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</si>
  <si>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</si>
  <si>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</si>
  <si>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</si>
  <si>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</si>
  <si>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</si>
  <si>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</si>
  <si>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</si>
  <si>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</si>
  <si>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</si>
  <si>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</si>
  <si>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</si>
  <si>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</si>
  <si>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</si>
  <si>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</si>
  <si>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</si>
  <si>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</si>
  <si>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</si>
  <si>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</si>
  <si>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</si>
  <si>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</si>
  <si>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</si>
  <si>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</si>
  <si>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</si>
  <si>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</si>
  <si>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</si>
  <si>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</si>
  <si>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</si>
  <si>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</si>
  <si>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</si>
  <si>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</si>
  <si>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</si>
  <si>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</si>
  <si>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</si>
  <si>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</si>
  <si>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</si>
  <si>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</si>
  <si>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</si>
  <si>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</si>
  <si>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</si>
  <si>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</si>
  <si>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</si>
  <si>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</si>
  <si>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</si>
  <si>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</si>
  <si>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</si>
  <si>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</si>
  <si>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</si>
  <si>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</si>
  <si>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</si>
  <si>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</si>
  <si>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</si>
  <si>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</si>
  <si>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</si>
  <si>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</si>
  <si>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</si>
  <si>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</si>
  <si>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</si>
  <si>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</si>
  <si>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</si>
  <si>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</si>
  <si>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</si>
  <si>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</si>
  <si>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</si>
  <si>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</si>
  <si>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</si>
  <si>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</si>
  <si>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</si>
  <si>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</si>
  <si>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</si>
  <si>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</si>
  <si>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</si>
  <si>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</si>
  <si>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</si>
  <si>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</si>
  <si>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</si>
  <si>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</si>
  <si>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</si>
  <si>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</si>
  <si>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</si>
  <si>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</si>
  <si>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</si>
  <si>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</si>
  <si>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</si>
  <si>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</si>
  <si>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</si>
  <si>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</si>
  <si>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</si>
  <si>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</si>
  <si>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</si>
  <si>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</si>
  <si>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</si>
  <si>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</si>
  <si>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</si>
  <si>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</si>
  <si>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</si>
  <si>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</si>
  <si>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</si>
  <si>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</si>
  <si>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</si>
  <si>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</si>
  <si>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</si>
  <si>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</si>
  <si>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</si>
  <si>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</si>
  <si>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</si>
  <si>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</si>
  <si>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</si>
  <si>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</si>
  <si>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</si>
  <si>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</si>
  <si>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</si>
  <si>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</si>
  <si>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</si>
  <si>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</si>
  <si>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</si>
  <si>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</si>
  <si>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</si>
  <si>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</si>
  <si>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</si>
  <si>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</si>
  <si>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</si>
  <si>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</si>
  <si>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</si>
  <si>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</si>
  <si>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</si>
  <si>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</si>
  <si>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</si>
  <si>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</si>
  <si>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</si>
  <si>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</si>
  <si>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</si>
  <si>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</si>
  <si>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</si>
  <si>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</si>
  <si>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</si>
  <si>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</si>
  <si>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</si>
  <si>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</si>
  <si>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</si>
  <si>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</si>
  <si>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</si>
  <si>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</si>
  <si>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</si>
  <si>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</si>
  <si>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</si>
  <si>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</si>
  <si>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</si>
  <si>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</si>
  <si>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</si>
  <si>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</si>
  <si>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</si>
  <si>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</si>
  <si>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</si>
  <si>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</si>
  <si>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</si>
  <si>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</si>
  <si>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</si>
  <si>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</si>
  <si>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</si>
  <si>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</si>
  <si>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</si>
  <si>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</si>
  <si>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</si>
  <si>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</si>
  <si>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</si>
  <si>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</si>
  <si>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</si>
  <si>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</si>
  <si>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</si>
  <si>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</si>
  <si>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</si>
  <si>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</si>
  <si>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</si>
  <si>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</si>
  <si>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</si>
  <si>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</si>
  <si>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</si>
  <si>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</si>
  <si>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</si>
  <si>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</si>
  <si>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</si>
  <si>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</si>
  <si>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</si>
  <si>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</si>
  <si>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</si>
  <si>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</si>
  <si>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</si>
  <si>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</si>
  <si>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</si>
  <si>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</si>
  <si>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</si>
  <si>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</si>
  <si>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</si>
  <si>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</si>
  <si>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</si>
  <si>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</si>
  <si>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</si>
  <si>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</si>
  <si>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</si>
  <si>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</si>
  <si>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</si>
  <si>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</si>
  <si>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</si>
  <si>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</si>
  <si>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</si>
  <si>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</si>
  <si>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</si>
  <si>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</si>
  <si>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</si>
  <si>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</si>
  <si>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</si>
  <si>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</si>
  <si>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</si>
  <si>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</si>
  <si>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</si>
  <si>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</si>
  <si>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</si>
  <si>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</si>
  <si>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</si>
  <si>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</si>
  <si>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</si>
  <si>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</si>
  <si>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</si>
  <si>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</si>
  <si>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</si>
  <si>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</si>
  <si>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</si>
  <si>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</si>
  <si>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</si>
  <si>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</si>
  <si>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</si>
  <si>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</si>
  <si>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</si>
  <si>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</si>
  <si>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</si>
  <si>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</si>
  <si>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</si>
  <si>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</si>
  <si>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</si>
  <si>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</si>
  <si>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</si>
  <si>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</si>
  <si>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</si>
  <si>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</si>
  <si>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</si>
  <si>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</si>
  <si>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</si>
  <si>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</si>
  <si>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</si>
  <si>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</si>
  <si>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</si>
  <si>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</si>
  <si>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</si>
  <si>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</si>
  <si>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</si>
  <si>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</si>
  <si>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</si>
  <si>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</si>
  <si>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</si>
  <si>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</si>
  <si>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</si>
  <si>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</si>
  <si>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</si>
  <si>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</si>
  <si>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</si>
  <si>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</si>
  <si>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</si>
  <si>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</si>
  <si>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</si>
  <si>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</si>
  <si>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</si>
  <si>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</si>
  <si>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</si>
  <si>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</si>
  <si>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</si>
  <si>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</si>
  <si>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</si>
  <si>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</si>
  <si>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</si>
  <si>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</si>
  <si>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</si>
  <si>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</si>
  <si>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</si>
  <si>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</si>
  <si>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</si>
  <si>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</si>
  <si>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</si>
  <si>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</si>
  <si>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</si>
  <si>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</si>
  <si>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</si>
  <si>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</si>
  <si>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</si>
  <si>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</si>
  <si>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</si>
  <si>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</si>
  <si>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</si>
  <si>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</si>
  <si>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</si>
  <si>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</si>
  <si>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</si>
  <si>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</si>
  <si>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</si>
  <si>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</si>
  <si>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</si>
  <si>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</si>
  <si>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</si>
  <si>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</si>
  <si>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</si>
  <si>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</si>
  <si>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</si>
  <si>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</si>
  <si>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</si>
  <si>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</si>
  <si>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</si>
  <si>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</si>
  <si>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</si>
  <si>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</si>
  <si>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</si>
  <si>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</si>
  <si>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</si>
  <si>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</si>
  <si>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</si>
  <si>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</si>
  <si>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</si>
  <si>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</si>
  <si>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</si>
  <si>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</si>
  <si>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</si>
  <si>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</si>
  <si>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</si>
  <si>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</si>
  <si>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</si>
  <si>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</si>
  <si>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</si>
  <si>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</si>
  <si>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</si>
  <si>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</si>
  <si>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</si>
  <si>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</si>
  <si>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</si>
  <si>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</si>
  <si>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</si>
  <si>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</si>
  <si>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</si>
  <si>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</si>
  <si>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</si>
  <si>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</si>
  <si>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</si>
  <si>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</si>
  <si>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</si>
  <si>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</si>
  <si>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</si>
  <si>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</si>
  <si>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</si>
  <si>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</si>
  <si>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</si>
  <si>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</si>
  <si>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</si>
  <si>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</si>
  <si>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</si>
  <si>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</si>
  <si>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</si>
  <si>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</si>
  <si>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</si>
  <si>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</si>
  <si>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</si>
  <si>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</si>
  <si>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</si>
  <si>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</si>
  <si>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</si>
  <si>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</si>
  <si>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</si>
  <si>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</si>
  <si>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</si>
  <si>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</si>
  <si>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</si>
  <si>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</si>
  <si>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</si>
  <si>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</si>
  <si>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</si>
  <si>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</si>
  <si>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</si>
  <si>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</si>
  <si>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</si>
  <si>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</si>
  <si>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</si>
  <si>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</si>
  <si>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</si>
  <si>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</si>
  <si>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</si>
  <si>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</si>
  <si>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</si>
  <si>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</si>
  <si>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</si>
  <si>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</si>
  <si>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</si>
  <si>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</si>
  <si>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</si>
  <si>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</si>
  <si>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</si>
  <si>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</si>
  <si>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</si>
  <si>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</si>
  <si>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</si>
  <si>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</si>
  <si>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</si>
  <si>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</si>
  <si>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</si>
  <si>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</si>
  <si>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</si>
  <si>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</si>
  <si>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</si>
  <si>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</si>
  <si>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</si>
  <si>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</si>
  <si>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</si>
  <si>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</si>
  <si>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</si>
  <si>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</si>
  <si>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</si>
  <si>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</si>
  <si>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</si>
  <si>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</si>
  <si>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</si>
  <si>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</si>
  <si>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</si>
  <si>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</si>
  <si>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</si>
  <si>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</si>
  <si>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</si>
  <si>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</si>
  <si>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</si>
  <si>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</si>
  <si>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</si>
  <si>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</si>
  <si>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</si>
  <si>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</si>
  <si>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</si>
  <si>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</si>
  <si>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</si>
  <si>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</si>
  <si>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</si>
  <si>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</si>
  <si>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</si>
  <si>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</si>
  <si>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</si>
  <si>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</si>
  <si>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</si>
  <si>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</si>
  <si>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</si>
  <si>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</si>
  <si>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</si>
  <si>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</si>
  <si>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</si>
  <si>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</si>
  <si>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</si>
  <si>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</si>
  <si>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</si>
  <si>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</si>
  <si>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</si>
  <si>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</si>
  <si>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</si>
  <si>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</si>
  <si>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</si>
  <si>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</si>
  <si>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</si>
  <si>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</si>
  <si>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</si>
  <si>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</si>
  <si>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</si>
  <si>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</si>
  <si>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</si>
  <si>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</si>
  <si>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</si>
  <si>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</si>
  <si>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</si>
  <si>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</si>
  <si>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</si>
  <si>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</si>
  <si>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</si>
  <si>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</si>
  <si>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</si>
  <si>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</si>
  <si>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</si>
  <si>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</si>
  <si>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</si>
  <si>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</si>
  <si>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</si>
  <si>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</si>
  <si>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</si>
  <si>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</si>
  <si>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</si>
  <si>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</si>
  <si>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</si>
  <si>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</si>
  <si>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</si>
  <si>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</si>
  <si>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</si>
  <si>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</si>
  <si>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</si>
  <si>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</si>
  <si>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</si>
  <si>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</si>
  <si>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</si>
  <si>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</si>
  <si>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</si>
  <si>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</si>
  <si>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</si>
  <si>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</si>
  <si>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</si>
  <si>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</si>
  <si>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</si>
  <si>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</si>
  <si>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</si>
  <si>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</si>
  <si>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</si>
  <si>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</si>
  <si>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</si>
  <si>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</si>
  <si>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</si>
  <si>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</si>
  <si>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</si>
  <si>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</si>
  <si>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</si>
  <si>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</si>
  <si>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</si>
  <si>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</si>
  <si>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</si>
  <si>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</si>
  <si>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</si>
  <si>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</si>
  <si>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</si>
  <si>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</si>
  <si>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</si>
  <si>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</si>
  <si>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</si>
  <si>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</si>
  <si>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</si>
  <si>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</si>
  <si>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</si>
  <si>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</si>
  <si>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</si>
  <si>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</si>
  <si>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</si>
  <si>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</si>
  <si>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</si>
  <si>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</si>
  <si>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</si>
  <si>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</si>
  <si>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</si>
  <si>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</si>
  <si>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</si>
  <si>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</si>
  <si>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</si>
  <si>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</si>
  <si>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</si>
  <si>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</si>
  <si>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</si>
  <si>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</si>
  <si>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</si>
  <si>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</si>
  <si>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</si>
  <si>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</si>
  <si>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</si>
  <si>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</si>
  <si>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</si>
  <si>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</si>
  <si>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</si>
  <si>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</si>
  <si>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</si>
  <si>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</si>
  <si>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</si>
  <si>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</si>
  <si>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</si>
  <si>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</si>
  <si>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</si>
  <si>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</si>
  <si>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</si>
  <si>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</si>
  <si>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</si>
  <si>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</si>
  <si>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</si>
  <si>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</si>
  <si>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</si>
  <si>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</si>
  <si>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</si>
  <si>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</si>
  <si>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</si>
  <si>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</si>
  <si>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</si>
  <si>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</si>
  <si>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</si>
  <si>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</si>
  <si>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</si>
  <si>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</si>
  <si>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</si>
  <si>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</si>
  <si>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</si>
  <si>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</si>
  <si>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</si>
  <si>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</si>
  <si>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</si>
  <si>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</si>
  <si>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</si>
  <si>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</si>
  <si>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</si>
  <si>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</si>
  <si>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</si>
  <si>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</si>
  <si>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</si>
  <si>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</si>
  <si>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</si>
  <si>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</si>
  <si>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</si>
  <si>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</si>
  <si>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</si>
  <si>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</si>
  <si>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</si>
  <si>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</si>
  <si>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</si>
  <si>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</si>
  <si>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</si>
  <si>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</si>
  <si>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</si>
  <si>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</si>
  <si>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</si>
  <si>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</si>
  <si>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</si>
  <si>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</si>
  <si>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</si>
  <si>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</si>
  <si>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</si>
  <si>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</si>
  <si>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</si>
  <si>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</si>
  <si>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</si>
  <si>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</si>
  <si>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</si>
  <si>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</si>
  <si>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</si>
  <si>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</si>
  <si>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</si>
  <si>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</si>
  <si>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</si>
  <si>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</si>
  <si>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</si>
  <si>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</si>
  <si>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</si>
  <si>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</si>
  <si>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</si>
  <si>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</si>
  <si>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</si>
  <si>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</si>
  <si>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</si>
  <si>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</si>
  <si>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</si>
  <si>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</si>
  <si>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</si>
  <si>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</si>
  <si>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</si>
  <si>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</si>
  <si>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</si>
  <si>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</si>
  <si>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</si>
  <si>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</si>
  <si>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</si>
  <si>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</si>
  <si>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</si>
  <si>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</si>
  <si>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</si>
  <si>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</si>
  <si>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</si>
  <si>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</si>
  <si>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</si>
  <si>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</si>
  <si>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</si>
  <si>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</si>
  <si>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</si>
  <si>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</si>
  <si>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</si>
  <si>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</si>
  <si>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</si>
  <si>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</si>
  <si>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</si>
  <si>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</si>
  <si>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</si>
  <si>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</si>
  <si>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</si>
  <si>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</si>
  <si>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</si>
  <si>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</si>
  <si>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</si>
  <si>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</si>
  <si>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</si>
  <si>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</si>
  <si>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</si>
  <si>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</si>
  <si>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</si>
  <si>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</si>
  <si>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</si>
  <si>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</si>
  <si>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</si>
  <si>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</si>
  <si>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</si>
  <si>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</si>
  <si>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</si>
  <si>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</si>
  <si>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</si>
  <si>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</si>
  <si>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</si>
  <si>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</si>
  <si>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</si>
  <si>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</si>
  <si>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</si>
  <si>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</si>
  <si>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</si>
  <si>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</si>
  <si>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</si>
  <si>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</si>
  <si>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</si>
  <si>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</si>
  <si>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</si>
  <si>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</si>
  <si>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</si>
  <si>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</si>
  <si>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</si>
  <si>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</si>
  <si>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</si>
  <si>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</si>
  <si>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</si>
  <si>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</si>
  <si>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</si>
  <si>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</si>
  <si>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</si>
  <si>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</si>
  <si>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</si>
  <si>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</si>
  <si>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</si>
  <si>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</si>
  <si>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</si>
  <si>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</si>
  <si>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</si>
  <si>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</si>
  <si>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</si>
  <si>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</si>
  <si>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</si>
  <si>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</si>
  <si>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</si>
  <si>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</si>
  <si>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</si>
  <si>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</si>
  <si>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</si>
  <si>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</si>
  <si>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</si>
  <si>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</si>
  <si>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</si>
  <si>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</si>
  <si>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</si>
  <si>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</si>
  <si>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</si>
  <si>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</si>
  <si>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</si>
  <si>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</si>
  <si>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</si>
  <si>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</si>
  <si>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</si>
  <si>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</si>
  <si>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</si>
  <si>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</si>
  <si>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</si>
  <si>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</si>
  <si>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</si>
  <si>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</si>
  <si>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</si>
  <si>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</si>
  <si>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</si>
  <si>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</si>
  <si>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</si>
  <si>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</si>
  <si>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</si>
  <si>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</si>
  <si>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</si>
  <si>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</si>
  <si>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</si>
  <si>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</si>
  <si>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</si>
  <si>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</si>
  <si>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</si>
  <si>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</si>
  <si>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</si>
  <si>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</si>
  <si>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</si>
  <si>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</si>
  <si>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</si>
  <si>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</si>
  <si>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</si>
  <si>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</si>
  <si>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</si>
  <si>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</si>
  <si>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</si>
  <si>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</si>
  <si>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</si>
  <si>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</si>
  <si>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</si>
  <si>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</si>
  <si>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</si>
  <si>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</si>
  <si>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</si>
  <si>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</si>
  <si>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</si>
  <si>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</si>
  <si>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</si>
  <si>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</si>
  <si>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</si>
  <si>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</si>
  <si>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</si>
  <si>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</si>
  <si>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</si>
  <si>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</si>
  <si>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</si>
  <si>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</si>
  <si>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</si>
  <si>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</si>
  <si>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</si>
  <si>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</si>
  <si>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</si>
  <si>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</si>
  <si>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</si>
  <si>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</si>
  <si>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</si>
  <si>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</si>
  <si>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</si>
  <si>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</si>
  <si>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</si>
  <si>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</si>
  <si>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</si>
  <si>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</si>
  <si>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</si>
  <si>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</si>
  <si>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</si>
  <si>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</si>
  <si>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</si>
  <si>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</si>
  <si>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</si>
  <si>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</si>
  <si>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</si>
  <si>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</si>
  <si>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</si>
  <si>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</si>
  <si>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</si>
  <si>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</si>
  <si>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</si>
  <si>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</si>
  <si>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</si>
  <si>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</si>
  <si>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</si>
  <si>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</si>
  <si>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</si>
  <si>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</si>
  <si>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</si>
  <si>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</si>
  <si>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</si>
  <si>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</si>
  <si>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</si>
  <si>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</si>
  <si>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</si>
  <si>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</si>
  <si>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</si>
  <si>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</si>
  <si>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</si>
  <si>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</si>
  <si>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</si>
  <si>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</si>
  <si>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</si>
  <si>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</si>
  <si>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</si>
  <si>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</si>
  <si>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</si>
  <si>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</si>
  <si>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</si>
  <si>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</si>
  <si>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</si>
  <si>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</si>
  <si>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</si>
  <si>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</si>
  <si>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</si>
  <si>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</si>
  <si>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</si>
  <si>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</si>
  <si>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</si>
  <si>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</si>
  <si>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</si>
  <si>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</si>
  <si>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</si>
  <si>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</si>
  <si>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</si>
  <si>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</si>
  <si>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</si>
  <si>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</si>
  <si>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</si>
  <si>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</si>
  <si>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</si>
  <si>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</si>
  <si>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</si>
  <si>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</si>
  <si>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</si>
  <si>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</si>
  <si>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</si>
  <si>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</si>
  <si>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</si>
  <si>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</si>
  <si>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</si>
  <si>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</si>
  <si>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</si>
  <si>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</si>
  <si>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</si>
  <si>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</si>
  <si>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</si>
  <si>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</si>
  <si>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</si>
  <si>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</si>
  <si>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</si>
  <si>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</si>
  <si>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</si>
  <si>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</si>
  <si>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</si>
  <si>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</si>
  <si>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</si>
  <si>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</si>
  <si>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</si>
  <si>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</si>
  <si>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</si>
  <si>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</si>
  <si>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</si>
  <si>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</si>
  <si>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</si>
  <si>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</si>
  <si>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</si>
  <si>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</si>
  <si>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</si>
  <si>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</si>
  <si>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</si>
  <si>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</si>
  <si>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</si>
  <si>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</si>
  <si>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</si>
  <si>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</si>
  <si>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</si>
  <si>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</si>
  <si>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</si>
  <si>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</si>
  <si>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</si>
  <si>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</si>
  <si>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</si>
  <si>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</si>
  <si>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</si>
  <si>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</si>
  <si>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</si>
  <si>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</si>
  <si>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</si>
  <si>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</si>
  <si>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</si>
  <si>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</si>
  <si>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</si>
  <si>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</si>
  <si>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</si>
  <si>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</si>
  <si>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</si>
  <si>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</si>
  <si>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</si>
  <si>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</si>
  <si>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</si>
  <si>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</si>
  <si>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</si>
  <si>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</si>
  <si>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</si>
  <si>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</si>
  <si>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</si>
  <si>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</si>
  <si>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</si>
  <si>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</si>
  <si>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</si>
  <si>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</si>
  <si>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</si>
  <si>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</si>
  <si>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</si>
  <si>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</si>
  <si>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</si>
  <si>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</si>
  <si>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</si>
  <si>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</si>
  <si>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</si>
  <si>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</si>
  <si>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</si>
  <si>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</si>
  <si>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</si>
  <si>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</si>
  <si>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</si>
  <si>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</si>
  <si>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</si>
  <si>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</si>
  <si>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</si>
  <si>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</si>
  <si>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</si>
  <si>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</si>
  <si>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</si>
  <si>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</si>
  <si>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</si>
  <si>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</si>
  <si>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</si>
  <si>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</si>
  <si>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</si>
  <si>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</si>
  <si>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</si>
  <si>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</si>
  <si>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</si>
  <si>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</si>
  <si>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</si>
  <si>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</si>
  <si>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</si>
  <si>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</si>
  <si>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</si>
  <si>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</si>
  <si>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</si>
  <si>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</si>
  <si>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</si>
  <si>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</si>
  <si>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</si>
  <si>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</si>
  <si>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</si>
  <si>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</si>
  <si>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</si>
  <si>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</si>
  <si>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</si>
  <si>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</si>
  <si>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</si>
  <si>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</si>
  <si>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</si>
  <si>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</si>
  <si>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</si>
  <si>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</si>
  <si>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</si>
  <si>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</si>
  <si>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</si>
  <si>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</si>
  <si>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</si>
  <si>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</si>
  <si>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</si>
  <si>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</si>
  <si>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</si>
  <si>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</si>
  <si>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</si>
  <si>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</si>
  <si>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</si>
  <si>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</si>
  <si>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</si>
  <si>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</si>
  <si>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</si>
  <si>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</si>
  <si>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</si>
  <si>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</si>
  <si>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</si>
  <si>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</si>
  <si>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</si>
  <si>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</si>
  <si>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</si>
  <si>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</si>
  <si>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</si>
  <si>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</si>
  <si>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</si>
  <si>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</si>
  <si>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</si>
  <si>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</si>
  <si>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</si>
  <si>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</si>
  <si>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</si>
  <si>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</si>
  <si>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</si>
  <si>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</si>
  <si>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</si>
  <si>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</si>
  <si>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</si>
  <si>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</si>
  <si>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</si>
  <si>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</si>
  <si>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</si>
  <si>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</si>
  <si>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</si>
  <si>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</si>
  <si>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</si>
  <si>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</si>
  <si>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</si>
  <si>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</si>
  <si>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</si>
  <si>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</si>
  <si>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</si>
  <si>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</si>
  <si>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</si>
  <si>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</si>
  <si>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</si>
  <si>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</si>
  <si>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</si>
  <si>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</si>
  <si>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</si>
  <si>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</si>
  <si>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</si>
  <si>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</si>
  <si>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</si>
  <si>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</si>
  <si>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</si>
  <si>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</si>
  <si>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</si>
  <si>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</si>
  <si>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</si>
  <si>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</si>
  <si>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</si>
  <si>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</si>
  <si>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</si>
  <si>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</si>
  <si>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</si>
  <si>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</si>
  <si>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</si>
  <si>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</si>
  <si>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</si>
  <si>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</si>
  <si>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</si>
  <si>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</si>
  <si>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</si>
  <si>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</si>
  <si>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</si>
  <si>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</si>
  <si>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</si>
  <si>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</si>
  <si>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</si>
  <si>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</si>
  <si>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</si>
  <si>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</si>
  <si>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</si>
  <si>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</si>
  <si>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</si>
  <si>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</si>
  <si>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</si>
  <si>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</si>
  <si>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</si>
  <si>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</si>
  <si>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</si>
  <si>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</si>
  <si>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</si>
  <si>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</si>
  <si>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</si>
  <si>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</si>
  <si>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</si>
  <si>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</si>
  <si>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</si>
  <si>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</si>
  <si>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</si>
  <si>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</si>
  <si>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</si>
  <si>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</si>
  <si>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</si>
  <si>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</si>
  <si>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</si>
  <si>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</si>
  <si>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</si>
  <si>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</si>
  <si>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</si>
  <si>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</si>
  <si>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</si>
  <si>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</si>
  <si>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</si>
  <si>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</si>
  <si>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</si>
  <si>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</si>
  <si>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</si>
  <si>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</si>
  <si>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</si>
  <si>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</si>
  <si>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</si>
  <si>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</si>
  <si>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</si>
  <si>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</si>
  <si>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</si>
  <si>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</si>
  <si>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</si>
  <si>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</si>
  <si>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</si>
  <si>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</si>
  <si>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</si>
  <si>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</si>
  <si>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</si>
  <si>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</si>
  <si>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</si>
  <si>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</si>
  <si>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</si>
  <si>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</si>
  <si>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</si>
  <si>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</si>
  <si>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</si>
  <si>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</si>
  <si>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</si>
  <si>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</si>
  <si>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</si>
  <si>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</si>
  <si>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</si>
  <si>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</si>
  <si>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</si>
  <si>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</si>
  <si>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</si>
  <si>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</si>
  <si>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</si>
  <si>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</si>
  <si>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</si>
  <si>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</si>
  <si>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</si>
  <si>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</si>
  <si>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</si>
  <si>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</si>
  <si>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</si>
  <si>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</si>
  <si>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</si>
  <si>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</si>
  <si>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</si>
  <si>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</si>
  <si>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</si>
  <si>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</si>
  <si>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</si>
  <si>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</si>
  <si>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</si>
  <si>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</si>
  <si>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</si>
  <si>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</si>
  <si>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</si>
  <si>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</si>
  <si>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</si>
  <si>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</si>
  <si>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</si>
  <si>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</si>
  <si>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</si>
  <si>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</si>
  <si>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</si>
  <si>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</si>
  <si>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</si>
  <si>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</si>
  <si>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</si>
  <si>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</si>
  <si>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</si>
  <si>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</si>
  <si>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</si>
  <si>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</si>
  <si>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</si>
  <si>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</si>
  <si>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</si>
  <si>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</si>
  <si>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</si>
  <si>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</si>
  <si>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</si>
  <si>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</si>
  <si>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</si>
  <si>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</si>
  <si>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</si>
  <si>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</si>
  <si>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</si>
  <si>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</si>
  <si>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</si>
  <si>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</si>
  <si>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</si>
  <si>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</si>
  <si>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</si>
  <si>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</si>
  <si>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</si>
  <si>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</si>
  <si>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</si>
  <si>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</si>
  <si>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</si>
  <si>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</si>
  <si>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</si>
  <si>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</si>
  <si>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</si>
  <si>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</si>
  <si>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</si>
  <si>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</si>
  <si>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</si>
  <si>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</si>
  <si>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</si>
  <si>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</si>
  <si>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</si>
  <si>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</si>
  <si>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</si>
  <si>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</si>
  <si>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</si>
  <si>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</si>
  <si>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</si>
  <si>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</si>
  <si>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</si>
  <si>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</si>
  <si>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</si>
  <si>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</si>
  <si>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</si>
  <si>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</si>
  <si>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</si>
  <si>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</si>
  <si>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</si>
  <si>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</si>
  <si>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</si>
  <si>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</si>
  <si>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</si>
  <si>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</si>
  <si>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</si>
  <si>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</si>
  <si>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</si>
  <si>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</si>
  <si>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</si>
  <si>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</si>
  <si>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</si>
  <si>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</si>
  <si>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</si>
  <si>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</si>
  <si>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</si>
  <si>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</si>
  <si>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</si>
  <si>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</si>
  <si>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</si>
  <si>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</si>
  <si>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</si>
  <si>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</si>
  <si>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</si>
  <si>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</si>
  <si>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</si>
  <si>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</si>
  <si>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</si>
  <si>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</si>
  <si>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</si>
  <si>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</si>
  <si>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</si>
  <si>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</si>
  <si>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</si>
  <si>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</si>
  <si>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</si>
  <si>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</si>
  <si>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</si>
  <si>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</si>
  <si>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</si>
  <si>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</si>
  <si>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</si>
  <si>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</si>
  <si>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</si>
  <si>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</si>
  <si>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</si>
  <si>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</si>
  <si>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</si>
  <si>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</si>
  <si>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</si>
  <si>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</si>
  <si>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</si>
  <si>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</si>
  <si>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</si>
  <si>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</si>
  <si>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</si>
  <si>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</si>
  <si>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</si>
  <si>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</si>
  <si>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</si>
  <si>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</si>
  <si>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</si>
  <si>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</si>
  <si>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</si>
  <si>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</si>
  <si>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</si>
  <si>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</si>
  <si>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</si>
  <si>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</si>
  <si>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</si>
  <si>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</si>
  <si>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</si>
  <si>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</si>
  <si>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</si>
  <si>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</si>
  <si>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</si>
  <si>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</si>
  <si>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</si>
  <si>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</si>
  <si>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</si>
  <si>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</si>
  <si>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</si>
  <si>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</si>
  <si>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</si>
  <si>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</si>
  <si>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</si>
  <si>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</si>
  <si>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</si>
  <si>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</si>
  <si>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</si>
  <si>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</si>
  <si>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</si>
  <si>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</si>
  <si>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</si>
  <si>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</si>
  <si>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</si>
  <si>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</si>
  <si>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</si>
  <si>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</si>
  <si>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</si>
  <si>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</si>
  <si>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</si>
  <si>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</si>
  <si>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</si>
  <si>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</si>
  <si>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</si>
  <si>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</si>
  <si>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</si>
  <si>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</si>
  <si>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</si>
  <si>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</si>
  <si>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</si>
  <si>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</si>
  <si>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</si>
  <si>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</si>
  <si>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</si>
  <si>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</si>
  <si>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</si>
  <si>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</si>
  <si>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</si>
  <si>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</si>
  <si>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</si>
  <si>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</si>
  <si>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</si>
  <si>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</si>
  <si>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</si>
  <si>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</si>
  <si>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</si>
  <si>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</si>
  <si>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</si>
  <si>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</si>
  <si>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</si>
  <si>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</si>
  <si>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</si>
  <si>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</si>
  <si>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</si>
  <si>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</si>
  <si>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</si>
  <si>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</si>
  <si>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</si>
  <si>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</si>
  <si>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</si>
  <si>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</si>
  <si>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</si>
  <si>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</si>
  <si>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</si>
  <si>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</si>
  <si>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</si>
  <si>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</si>
  <si>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</si>
  <si>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</si>
  <si>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</si>
  <si>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</si>
  <si>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</si>
  <si>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</si>
  <si>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</si>
  <si>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</si>
  <si>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</si>
  <si>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</si>
  <si>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</si>
  <si>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</si>
  <si>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</si>
  <si>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</si>
  <si>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</si>
  <si>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</si>
  <si>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</si>
  <si>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</si>
  <si>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</si>
  <si>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</si>
  <si>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</si>
  <si>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</si>
  <si>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</si>
  <si>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</si>
  <si>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</si>
  <si>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</si>
  <si>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</si>
  <si>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</si>
  <si>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</si>
  <si>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</si>
  <si>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</si>
  <si>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</si>
  <si>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</si>
  <si>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</si>
  <si>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</si>
  <si>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</si>
  <si>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</si>
  <si>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</si>
  <si>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</si>
  <si>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</si>
  <si>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</si>
  <si>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</si>
  <si>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</si>
  <si>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</si>
  <si>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</si>
  <si>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</si>
  <si>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</si>
  <si>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</si>
  <si>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</si>
  <si>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</si>
  <si>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</si>
  <si>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</si>
  <si>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</si>
  <si>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</si>
  <si>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</si>
  <si>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</si>
  <si>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</si>
  <si>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</si>
  <si>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</si>
  <si>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</si>
  <si>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</si>
  <si>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</si>
  <si>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</si>
  <si>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</si>
  <si>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</si>
  <si>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</si>
  <si>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</si>
  <si>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</si>
  <si>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</si>
  <si>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</si>
  <si>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</si>
  <si>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</si>
  <si>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</si>
  <si>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</si>
  <si>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</si>
  <si>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</si>
  <si>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</si>
  <si>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</si>
  <si>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</si>
  <si>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</si>
  <si>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</si>
  <si>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</si>
  <si>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</si>
  <si>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</si>
  <si>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</si>
  <si>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</si>
  <si>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</si>
  <si>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</si>
  <si>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</si>
  <si>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</si>
  <si>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</si>
  <si>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</si>
  <si>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</si>
  <si>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</si>
  <si>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</si>
  <si>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</si>
  <si>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</si>
  <si>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</si>
  <si>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</si>
  <si>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</si>
  <si>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</si>
  <si>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</si>
  <si>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</si>
  <si>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</si>
  <si>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</si>
  <si>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</si>
  <si>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</si>
  <si>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</si>
  <si>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</si>
  <si>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</si>
  <si>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</si>
  <si>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</si>
  <si>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</si>
  <si>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</si>
  <si>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</si>
  <si>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</si>
  <si>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</si>
  <si>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</si>
  <si>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</si>
  <si>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</si>
  <si>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</si>
  <si>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</si>
  <si>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</si>
  <si>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</si>
  <si>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</si>
  <si>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</si>
  <si>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</si>
  <si>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</si>
  <si>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</si>
  <si>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</si>
  <si>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</si>
  <si>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</si>
  <si>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</si>
  <si>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</si>
  <si>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</si>
  <si>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</si>
  <si>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</si>
  <si>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</si>
  <si>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</si>
  <si>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</si>
  <si>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</si>
  <si>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</si>
  <si>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</si>
  <si>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</si>
  <si>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</si>
  <si>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</si>
  <si>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</si>
  <si>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</si>
  <si>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</si>
  <si>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</si>
  <si>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</si>
  <si>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</si>
  <si>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</si>
  <si>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</si>
  <si>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</si>
  <si>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</si>
  <si>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</si>
  <si>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</si>
  <si>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</si>
  <si>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</si>
  <si>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</si>
  <si>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</si>
  <si>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</si>
  <si>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</si>
  <si>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</si>
  <si>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</si>
  <si>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</si>
  <si>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</si>
  <si>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</si>
  <si>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</si>
  <si>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</si>
  <si>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</si>
  <si>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</si>
  <si>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</si>
  <si>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</si>
  <si>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</si>
  <si>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</si>
  <si>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</si>
  <si>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</si>
  <si>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</si>
  <si>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</si>
  <si>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</si>
  <si>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</si>
  <si>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</si>
  <si>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</si>
  <si>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</si>
  <si>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</si>
  <si>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</si>
  <si>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</si>
  <si>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</si>
  <si>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</si>
  <si>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</si>
  <si>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</si>
  <si>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</si>
  <si>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</si>
  <si>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</si>
  <si>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</si>
  <si>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</si>
  <si>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</si>
  <si>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</si>
  <si>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</si>
  <si>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</si>
  <si>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</si>
  <si>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</si>
  <si>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</si>
  <si>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</si>
  <si>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</si>
  <si>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</si>
  <si>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</si>
  <si>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</si>
  <si>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</si>
  <si>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</si>
  <si>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</si>
  <si>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</si>
  <si>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</si>
  <si>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</si>
  <si>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</si>
  <si>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</si>
  <si>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</si>
  <si>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</si>
  <si>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</si>
  <si>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</si>
  <si>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</si>
  <si>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</si>
  <si>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</si>
  <si>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</si>
  <si>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</si>
  <si>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</si>
  <si>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</si>
  <si>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</si>
  <si>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</si>
  <si>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</si>
  <si>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</si>
  <si>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</si>
  <si>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</si>
  <si>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</si>
  <si>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</si>
  <si>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</si>
  <si>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</si>
  <si>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</si>
  <si>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</si>
  <si>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</si>
  <si>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</si>
  <si>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</si>
  <si>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</si>
  <si>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</si>
  <si>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</si>
  <si>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</si>
  <si>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</si>
  <si>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</si>
  <si>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</si>
  <si>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</si>
  <si>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</si>
  <si>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</si>
  <si>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</si>
  <si>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</si>
  <si>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</si>
  <si>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</si>
  <si>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</si>
  <si>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</si>
  <si>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</si>
  <si>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</si>
  <si>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</si>
  <si>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</si>
  <si>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</si>
  <si>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</si>
  <si>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</si>
  <si>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</si>
  <si>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</si>
  <si>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</si>
  <si>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</si>
  <si>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</si>
  <si>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</si>
  <si>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</si>
  <si>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</si>
  <si>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</si>
  <si>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</si>
  <si>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</si>
  <si>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</si>
  <si>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</si>
  <si>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</si>
  <si>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</si>
  <si>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</si>
  <si>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</si>
  <si>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</si>
  <si>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</si>
  <si>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</si>
  <si>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</si>
  <si>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</si>
  <si>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</si>
  <si>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</si>
  <si>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</si>
  <si>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</si>
  <si>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</si>
  <si>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</si>
  <si>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</si>
  <si>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</si>
  <si>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</si>
  <si>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</si>
  <si>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</si>
  <si>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</si>
  <si>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</si>
  <si>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</si>
  <si>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</si>
  <si>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</si>
  <si>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</si>
  <si>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</si>
  <si>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</si>
  <si>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</si>
  <si>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</si>
  <si>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</si>
  <si>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</si>
  <si>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</si>
  <si>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</si>
  <si>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</si>
  <si>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</si>
  <si>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</si>
  <si>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</si>
  <si>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</si>
  <si>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</si>
  <si>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</si>
  <si>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</si>
  <si>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</si>
  <si>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</si>
  <si>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</si>
  <si>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</si>
  <si>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</si>
  <si>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</si>
  <si>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</si>
  <si>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</si>
  <si>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</si>
  <si>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</si>
  <si>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</si>
  <si>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</si>
  <si>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</si>
  <si>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</si>
  <si>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</si>
  <si>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</si>
  <si>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</si>
  <si>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</si>
  <si>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</si>
  <si>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</si>
  <si>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</si>
  <si>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</si>
  <si>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</si>
  <si>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</si>
  <si>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</si>
  <si>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</si>
  <si>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</si>
  <si>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</si>
  <si>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</si>
  <si>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</si>
  <si>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</si>
  <si>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</si>
  <si>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</si>
  <si>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</si>
  <si>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</si>
  <si>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</si>
  <si>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</si>
  <si>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</si>
  <si>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</si>
  <si>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</si>
  <si>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</si>
  <si>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</si>
  <si>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</si>
  <si>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</si>
  <si>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</si>
  <si>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</si>
  <si>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</si>
  <si>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</si>
  <si>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</si>
  <si>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</si>
  <si>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</si>
  <si>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</si>
  <si>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</si>
  <si>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</si>
  <si>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</si>
  <si>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</si>
  <si>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</si>
  <si>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</si>
  <si>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</si>
  <si>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</si>
  <si>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</si>
  <si>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</si>
  <si>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</si>
  <si>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</si>
  <si>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</si>
  <si>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</si>
  <si>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</si>
  <si>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</si>
  <si>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</si>
  <si>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</si>
  <si>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</si>
  <si>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</si>
  <si>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</si>
  <si>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</si>
  <si>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</si>
  <si>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</si>
  <si>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</si>
  <si>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</si>
  <si>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</si>
  <si>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</si>
  <si>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</si>
  <si>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</si>
  <si>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</si>
  <si>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</si>
  <si>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</si>
  <si>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</si>
  <si>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</si>
  <si>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</si>
  <si>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</si>
  <si>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</si>
  <si>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</si>
  <si>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</si>
  <si>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</si>
  <si>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</si>
  <si>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</si>
  <si>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</si>
  <si>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</si>
  <si>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</si>
  <si>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</si>
  <si>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</si>
  <si>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</si>
  <si>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</si>
  <si>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</si>
  <si>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</si>
  <si>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</si>
  <si>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</si>
  <si>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</si>
  <si>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</si>
  <si>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</si>
  <si>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</si>
  <si>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</si>
  <si>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</si>
  <si>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</si>
  <si>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</si>
  <si>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</si>
  <si>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</si>
  <si>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</si>
  <si>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</si>
  <si>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</si>
  <si>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</si>
  <si>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</si>
  <si>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</si>
  <si>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</si>
  <si>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</si>
  <si>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</si>
  <si>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</si>
  <si>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</si>
  <si>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</si>
  <si>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</si>
  <si>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</si>
  <si>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</si>
  <si>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</si>
  <si>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</si>
  <si>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</si>
  <si>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</si>
  <si>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</si>
  <si>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</si>
  <si>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</si>
  <si>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</si>
  <si>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</si>
  <si>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</si>
  <si>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</si>
  <si>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</si>
  <si>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</si>
  <si>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</si>
  <si>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</si>
  <si>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</si>
  <si>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</si>
  <si>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</si>
  <si>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</si>
  <si>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</si>
  <si>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</si>
  <si>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</si>
  <si>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</si>
  <si>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</si>
  <si>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</si>
  <si>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</si>
  <si>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</si>
  <si>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</si>
  <si>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</si>
  <si>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</si>
  <si>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</si>
  <si>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</si>
  <si>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</si>
  <si>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</si>
  <si>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</si>
  <si>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</si>
  <si>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</si>
  <si>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</si>
  <si>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</si>
  <si>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</si>
  <si>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</si>
  <si>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</si>
  <si>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</si>
  <si>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</si>
  <si>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</si>
  <si>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</si>
  <si>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</si>
  <si>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</si>
  <si>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</si>
  <si>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</si>
  <si>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</si>
  <si>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</si>
  <si>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</si>
  <si>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</si>
  <si>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</si>
  <si>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</si>
  <si>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</si>
  <si>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</si>
  <si>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</si>
  <si>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</si>
  <si>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</si>
  <si>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</si>
  <si>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</si>
  <si>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</si>
  <si>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</si>
  <si>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</si>
  <si>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</si>
  <si>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</si>
  <si>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</si>
  <si>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</si>
  <si>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</si>
  <si>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</si>
  <si>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</si>
  <si>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</si>
  <si>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</si>
  <si>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</si>
  <si>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</si>
  <si>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</si>
  <si>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</si>
  <si>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</si>
  <si>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</si>
  <si>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</si>
  <si>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</si>
  <si>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</si>
  <si>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</si>
  <si>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</si>
  <si>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</si>
  <si>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</si>
  <si>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</si>
  <si>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</si>
  <si>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</si>
  <si>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</si>
  <si>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</si>
  <si>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</si>
  <si>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</si>
  <si>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</si>
  <si>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</si>
  <si>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</si>
  <si>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</si>
  <si>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</si>
  <si>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</si>
  <si>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</si>
  <si>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</si>
  <si>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</si>
  <si>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</si>
  <si>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</si>
  <si>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</si>
  <si>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</si>
  <si>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</si>
  <si>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</si>
  <si>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</si>
  <si>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</si>
  <si>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</si>
  <si>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</si>
  <si>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</si>
  <si>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</si>
  <si>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</si>
  <si>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</si>
  <si>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</si>
  <si>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</si>
  <si>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</si>
  <si>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</si>
  <si>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</si>
  <si>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</si>
  <si>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</si>
  <si>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</si>
  <si>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</si>
  <si>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</si>
  <si>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</si>
  <si>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</si>
  <si>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</si>
  <si>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</si>
  <si>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</si>
  <si>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</si>
  <si>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</si>
  <si>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</si>
  <si>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</si>
  <si>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</si>
  <si>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</si>
  <si>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</si>
  <si>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</si>
  <si>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</si>
  <si>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</si>
  <si>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</si>
  <si>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</si>
  <si>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</si>
  <si>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</si>
  <si>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</si>
  <si>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</si>
  <si>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</si>
  <si>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</si>
  <si>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</si>
  <si>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</si>
  <si>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</si>
  <si>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</si>
  <si>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</si>
  <si>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</si>
  <si>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</si>
  <si>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</si>
  <si>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</si>
  <si>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</si>
  <si>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</si>
  <si>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</si>
  <si>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</si>
  <si>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</si>
  <si>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</si>
  <si>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</si>
  <si>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</si>
  <si>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</si>
  <si>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</si>
  <si>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</si>
  <si>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</si>
  <si>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</si>
  <si>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</si>
  <si>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</si>
  <si>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</si>
  <si>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</si>
  <si>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</si>
  <si>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</si>
  <si>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</si>
  <si>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</si>
  <si>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</si>
  <si>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</si>
  <si>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</si>
  <si>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</si>
  <si>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</si>
  <si>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</si>
  <si>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</si>
  <si>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</si>
  <si>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</si>
  <si>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</si>
  <si>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</si>
  <si>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</si>
  <si>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</si>
  <si>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</si>
  <si>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</si>
  <si>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</si>
  <si>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</si>
  <si>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</si>
  <si>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</si>
  <si>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</si>
  <si>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</si>
  <si>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</si>
  <si>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</si>
  <si>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</si>
  <si>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</si>
  <si>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</si>
  <si>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</si>
  <si>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</si>
  <si>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</si>
  <si>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</si>
  <si>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</si>
  <si>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</si>
  <si>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</si>
  <si>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</si>
  <si>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</si>
  <si>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</si>
  <si>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</si>
  <si>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</si>
  <si>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</si>
  <si>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</si>
  <si>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</si>
  <si>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</si>
  <si>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</si>
  <si>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</si>
  <si>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</si>
  <si>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</si>
  <si>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</si>
  <si>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</si>
  <si>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</si>
  <si>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</si>
  <si>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</si>
  <si>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</si>
  <si>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</si>
  <si>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</si>
  <si>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</si>
  <si>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</si>
  <si>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</si>
  <si>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</si>
  <si>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</si>
  <si>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</si>
  <si>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</si>
  <si>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</si>
  <si>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</si>
  <si>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</si>
  <si>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</si>
  <si>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</si>
  <si>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</si>
  <si>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</si>
  <si>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</si>
  <si>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</si>
  <si>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</si>
  <si>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</si>
  <si>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</si>
  <si>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</si>
  <si>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</si>
  <si>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</si>
  <si>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</si>
  <si>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</si>
  <si>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</si>
  <si>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</si>
  <si>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</si>
  <si>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</si>
  <si>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</si>
  <si>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</si>
  <si>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</si>
  <si>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</si>
  <si>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</si>
  <si>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</si>
  <si>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</si>
  <si>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</si>
  <si>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</si>
  <si>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</si>
  <si>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</si>
  <si>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</si>
  <si>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</si>
  <si>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</si>
  <si>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</si>
  <si>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</si>
  <si>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</si>
  <si>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</si>
  <si>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</si>
  <si>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</si>
  <si>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</si>
  <si>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</si>
  <si>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</si>
  <si>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</si>
  <si>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</si>
  <si>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</si>
  <si>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</si>
  <si>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</si>
  <si>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</si>
  <si>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</si>
  <si>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</si>
  <si>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</si>
  <si>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</si>
  <si>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</si>
  <si>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</si>
  <si>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</si>
  <si>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</si>
  <si>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</si>
  <si>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</si>
  <si>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</si>
  <si>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</si>
  <si>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</si>
  <si>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</si>
  <si>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</si>
  <si>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</si>
  <si>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</si>
  <si>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</si>
  <si>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</si>
  <si>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</si>
  <si>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</si>
  <si>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</si>
  <si>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</si>
  <si>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</si>
  <si>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</si>
  <si>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</si>
  <si>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</si>
  <si>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</si>
  <si>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</si>
  <si>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</si>
  <si>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</si>
  <si>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</si>
  <si>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</si>
  <si>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</si>
  <si>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</si>
  <si>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</si>
  <si>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</si>
  <si>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</si>
  <si>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</si>
  <si>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</si>
  <si>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</si>
  <si>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</si>
  <si>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</si>
  <si>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</si>
  <si>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</si>
  <si>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</si>
  <si>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</si>
  <si>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</si>
  <si>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</si>
  <si>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</si>
  <si>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</si>
  <si>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</si>
  <si>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</si>
  <si>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</si>
  <si>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</si>
  <si>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</si>
  <si>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</si>
  <si>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</si>
  <si>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</si>
  <si>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</si>
  <si>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</si>
  <si>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</si>
  <si>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</si>
  <si>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</si>
  <si>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</si>
  <si>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</si>
  <si>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</si>
  <si>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</si>
  <si>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</si>
  <si>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</si>
  <si>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</si>
  <si>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</si>
  <si>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</si>
  <si>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</si>
  <si>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</si>
  <si>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</si>
  <si>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</si>
  <si>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</si>
  <si>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</si>
  <si>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</si>
  <si>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</si>
  <si>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</si>
  <si>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</si>
  <si>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</si>
  <si>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</si>
  <si>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</si>
  <si>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</si>
  <si>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</si>
  <si>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</si>
  <si>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</si>
  <si>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</si>
  <si>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</si>
  <si>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</si>
  <si>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</si>
  <si>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</si>
  <si>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</si>
  <si>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</si>
  <si>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</si>
  <si>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</si>
  <si>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</si>
  <si>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</si>
  <si>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</si>
  <si>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</si>
  <si>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</si>
  <si>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</si>
  <si>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</si>
  <si>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</si>
  <si>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</si>
  <si>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</si>
  <si>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</si>
  <si>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</si>
  <si>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</si>
  <si>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</si>
  <si>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</si>
  <si>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</si>
  <si>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</si>
  <si>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</si>
  <si>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</si>
  <si>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</si>
  <si>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</si>
  <si>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</si>
  <si>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</si>
  <si>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</si>
  <si>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</si>
  <si>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</si>
  <si>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</si>
  <si>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</si>
  <si>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</si>
  <si>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</si>
  <si>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</si>
  <si>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</si>
  <si>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</si>
  <si>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</si>
  <si>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</si>
  <si>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</si>
  <si>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</si>
  <si>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</si>
  <si>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</si>
  <si>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</si>
  <si>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</si>
  <si>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</si>
  <si>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</si>
  <si>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</si>
  <si>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</si>
  <si>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</si>
  <si>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</si>
  <si>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</si>
  <si>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</si>
  <si>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</si>
  <si>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</si>
  <si>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</si>
  <si>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</si>
  <si>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</si>
  <si>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</si>
  <si>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</si>
  <si>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</si>
  <si>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</si>
  <si>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</si>
  <si>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</si>
  <si>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</si>
  <si>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</si>
  <si>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</si>
  <si>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</si>
  <si>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</si>
  <si>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</si>
  <si>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</si>
  <si>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</si>
  <si>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</si>
  <si>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</si>
  <si>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</si>
  <si>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</si>
  <si>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</si>
  <si>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</si>
  <si>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</si>
  <si>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</si>
  <si>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</si>
  <si>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</si>
  <si>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</si>
  <si>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</si>
  <si>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</si>
  <si>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</si>
  <si>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</si>
  <si>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</si>
  <si>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</si>
  <si>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</si>
  <si>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</si>
  <si>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</si>
  <si>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</si>
  <si>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</si>
  <si>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</si>
  <si>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</si>
  <si>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</si>
  <si>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</si>
  <si>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</si>
  <si>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</si>
  <si>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</si>
  <si>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</si>
  <si>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</si>
  <si>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</si>
  <si>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</si>
  <si>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</si>
  <si>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</si>
  <si>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</si>
  <si>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</si>
  <si>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</si>
  <si>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</si>
  <si>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</si>
  <si>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</si>
  <si>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</si>
  <si>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</si>
  <si>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</si>
  <si>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</si>
  <si>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</si>
  <si>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</si>
  <si>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</si>
  <si>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</si>
  <si>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</si>
  <si>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</si>
  <si>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</si>
  <si>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</si>
  <si>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</si>
  <si>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</si>
  <si>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</si>
  <si>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</si>
  <si>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</si>
  <si>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</si>
  <si>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</si>
  <si>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</si>
  <si>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</si>
  <si>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</si>
  <si>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</si>
  <si>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</si>
  <si>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</si>
  <si>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</si>
  <si>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</si>
  <si>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</si>
  <si>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</si>
  <si>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</si>
  <si>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</si>
  <si>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</si>
  <si>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</si>
  <si>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</si>
  <si>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</si>
  <si>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</si>
  <si>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</si>
  <si>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</si>
  <si>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</si>
  <si>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</si>
  <si>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</si>
  <si>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</si>
  <si>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</si>
  <si>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</si>
  <si>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</si>
  <si>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</si>
  <si>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</si>
  <si>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</si>
  <si>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</si>
  <si>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</si>
  <si>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</si>
  <si>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</si>
  <si>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</si>
  <si>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</si>
  <si>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</si>
  <si>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</si>
  <si>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</si>
  <si>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</si>
  <si>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</si>
  <si>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</si>
  <si>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</si>
  <si>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</si>
  <si>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</si>
  <si>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</si>
  <si>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</si>
  <si>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</si>
  <si>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</si>
  <si>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</si>
  <si>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</si>
  <si>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</si>
  <si>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</si>
  <si>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</si>
  <si>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</si>
  <si>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</si>
  <si>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</si>
  <si>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</si>
  <si>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</si>
  <si>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</si>
  <si>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</si>
  <si>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</si>
  <si>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</si>
  <si>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</si>
  <si>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</si>
  <si>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</si>
  <si>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</si>
  <si>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</si>
  <si>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</si>
  <si>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</si>
  <si>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</si>
  <si>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</si>
  <si>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</si>
  <si>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</si>
  <si>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</si>
  <si>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</si>
  <si>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</si>
  <si>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</si>
  <si>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</si>
  <si>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</si>
  <si>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</si>
  <si>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</si>
  <si>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</si>
  <si>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</si>
  <si>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</si>
  <si>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</si>
  <si>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</si>
  <si>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</si>
  <si>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</si>
  <si>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</si>
  <si>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</si>
  <si>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</si>
  <si>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</si>
  <si>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</si>
  <si>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</si>
  <si>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</si>
  <si>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</si>
  <si>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</si>
  <si>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</si>
  <si>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</si>
  <si>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</si>
  <si>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</si>
  <si>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</si>
  <si>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</si>
  <si>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</si>
  <si>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</si>
  <si>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</si>
  <si>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</si>
  <si>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</si>
  <si>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</si>
  <si>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</si>
  <si>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</si>
  <si>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</si>
  <si>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</si>
  <si>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</si>
  <si>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</si>
  <si>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</si>
  <si>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</si>
  <si>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</si>
  <si>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</si>
  <si>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</si>
  <si>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</si>
  <si>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</si>
  <si>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</si>
  <si>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</si>
  <si>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</si>
  <si>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</si>
  <si>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</si>
  <si>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</si>
  <si>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</si>
  <si>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</si>
  <si>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</si>
  <si>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</si>
  <si>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</si>
  <si>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</si>
  <si>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</si>
  <si>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</si>
  <si>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</si>
  <si>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</si>
  <si>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</si>
  <si>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</si>
  <si>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</si>
  <si>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</si>
  <si>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</si>
  <si>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</si>
  <si>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</si>
  <si>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</si>
  <si>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</si>
  <si>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</si>
  <si>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</si>
  <si>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</si>
  <si>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</si>
  <si>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</si>
  <si>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</si>
  <si>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</si>
  <si>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</si>
  <si>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</si>
  <si>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</si>
  <si>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</si>
  <si>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</si>
  <si>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</si>
  <si>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</si>
  <si>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</si>
  <si>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</si>
  <si>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</si>
  <si>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</si>
  <si>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</si>
  <si>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</si>
  <si>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</si>
  <si>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</si>
  <si>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</si>
  <si>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</si>
  <si>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</si>
  <si>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</si>
  <si>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</si>
  <si>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</si>
  <si>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</si>
  <si>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</si>
  <si>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</si>
  <si>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</si>
  <si>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</si>
  <si>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</si>
  <si>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</si>
  <si>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</si>
  <si>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</si>
  <si>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</si>
  <si>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</si>
  <si>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</si>
  <si>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</si>
  <si>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</si>
  <si>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</si>
  <si>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</si>
  <si>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</si>
  <si>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</si>
  <si>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</si>
  <si>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</si>
  <si>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</si>
  <si>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</si>
  <si>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</si>
  <si>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</si>
  <si>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</si>
  <si>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</si>
  <si>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</si>
  <si>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</si>
  <si>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</si>
  <si>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</si>
  <si>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</si>
  <si>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</si>
  <si>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</si>
  <si>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</si>
  <si>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</si>
  <si>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</si>
  <si>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</si>
  <si>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</si>
  <si>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</si>
  <si>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</si>
  <si>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</si>
  <si>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</si>
  <si>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</si>
  <si>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</si>
  <si>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</si>
  <si>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</si>
  <si>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</si>
  <si>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</si>
  <si>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</si>
  <si>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</si>
  <si>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</si>
  <si>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</si>
  <si>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</si>
  <si>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</si>
  <si>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</si>
  <si>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</si>
  <si>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</si>
  <si>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</si>
  <si>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</si>
  <si>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</si>
  <si>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</si>
  <si>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</si>
  <si>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</si>
  <si>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</si>
  <si>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</si>
  <si>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</si>
  <si>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</si>
  <si>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</si>
  <si>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</si>
  <si>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</si>
  <si>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</si>
  <si>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</si>
  <si>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</si>
  <si>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</si>
  <si>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</si>
  <si>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</si>
  <si>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</si>
  <si>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</si>
  <si>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</si>
  <si>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</si>
  <si>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</si>
  <si>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</si>
  <si>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</si>
  <si>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</si>
  <si>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</si>
  <si>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</si>
  <si>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</si>
  <si>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</si>
  <si>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</si>
  <si>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</si>
  <si>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</si>
  <si>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</si>
  <si>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</si>
  <si>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</si>
  <si>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</si>
  <si>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</si>
  <si>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</si>
  <si>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</si>
  <si>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</si>
  <si>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</si>
  <si>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</si>
  <si>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</si>
  <si>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</si>
  <si>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</si>
  <si>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</si>
  <si>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</si>
  <si>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</si>
  <si>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</si>
  <si>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</si>
  <si>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</si>
  <si>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</si>
  <si>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</si>
  <si>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</si>
  <si>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</si>
  <si>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</si>
  <si>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</si>
  <si>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</si>
  <si>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</si>
  <si>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</si>
  <si>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</si>
  <si>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</si>
  <si>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</si>
  <si>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</si>
  <si>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</si>
  <si>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</si>
  <si>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</si>
  <si>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</si>
  <si>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</si>
  <si>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</si>
  <si>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</si>
  <si>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</si>
  <si>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</si>
  <si>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</si>
  <si>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</si>
  <si>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</si>
  <si>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</si>
  <si>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</si>
  <si>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</si>
  <si>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</si>
  <si>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</si>
  <si>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</si>
  <si>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</si>
  <si>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</si>
  <si>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</si>
  <si>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</si>
  <si>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</si>
  <si>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</si>
  <si>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</si>
  <si>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</si>
  <si>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</si>
  <si>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</si>
  <si>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</si>
  <si>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</si>
  <si>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</si>
  <si>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</si>
  <si>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</si>
  <si>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</si>
  <si>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</si>
  <si>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</si>
  <si>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</si>
  <si>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</si>
  <si>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</si>
  <si>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</si>
  <si>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</si>
  <si>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</si>
  <si>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</si>
  <si>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</si>
  <si>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</si>
  <si>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</si>
  <si>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</si>
  <si>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</si>
  <si>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</si>
  <si>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</si>
  <si>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</si>
  <si>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</si>
  <si>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</si>
  <si>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</si>
  <si>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</si>
  <si>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</si>
  <si>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</si>
  <si>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</si>
  <si>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</si>
  <si>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</si>
  <si>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</si>
  <si>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</si>
  <si>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</si>
  <si>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</si>
  <si>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</si>
  <si>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</si>
  <si>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</si>
  <si>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</si>
  <si>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</si>
  <si>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</si>
  <si>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</si>
  <si>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</si>
  <si>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</si>
  <si>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</si>
  <si>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</si>
  <si>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</si>
  <si>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</si>
  <si>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</si>
  <si>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</si>
  <si>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</si>
  <si>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</si>
  <si>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</si>
  <si>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</si>
  <si>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</si>
  <si>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</si>
  <si>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</si>
  <si>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</si>
  <si>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</si>
  <si>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</si>
  <si>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</si>
  <si>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</si>
  <si>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</si>
  <si>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</si>
  <si>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</si>
  <si>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</si>
  <si>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</si>
  <si>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</si>
  <si>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</si>
  <si>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</si>
  <si>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</si>
  <si>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</si>
  <si>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</si>
  <si>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</si>
  <si>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</si>
  <si>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</si>
  <si>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</si>
  <si>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</si>
  <si>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</si>
  <si>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</si>
  <si>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</si>
  <si>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</si>
  <si>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</si>
  <si>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</si>
  <si>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</si>
  <si>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</si>
  <si>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</si>
  <si>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</si>
  <si>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</si>
  <si>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</si>
  <si>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</si>
  <si>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</si>
  <si>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</si>
  <si>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</si>
  <si>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</si>
  <si>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</si>
  <si>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</si>
  <si>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</si>
  <si>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</si>
  <si>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</si>
  <si>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</si>
  <si>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</si>
  <si>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</si>
  <si>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</si>
  <si>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</si>
  <si>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</si>
  <si>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</si>
  <si>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</si>
  <si>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</si>
  <si>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</si>
  <si>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</si>
  <si>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</si>
  <si>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</si>
  <si>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</si>
  <si>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</si>
  <si>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</si>
  <si>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</si>
  <si>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</si>
  <si>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</si>
  <si>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</si>
  <si>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</si>
  <si>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</si>
  <si>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</si>
  <si>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</si>
  <si>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</si>
  <si>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</si>
  <si>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</si>
  <si>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</si>
  <si>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</si>
  <si>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</si>
  <si>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</si>
  <si>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</si>
  <si>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</si>
  <si>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</si>
  <si>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</si>
  <si>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</si>
  <si>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</si>
  <si>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</si>
  <si>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</si>
  <si>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</si>
  <si>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</si>
  <si>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</si>
  <si>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</si>
  <si>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</si>
  <si>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</si>
  <si>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</si>
  <si>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</si>
  <si>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</si>
  <si>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</si>
  <si>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</si>
  <si>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</si>
  <si>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</si>
  <si>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</si>
  <si>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</si>
  <si>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</si>
  <si>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</si>
  <si>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</si>
  <si>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</si>
  <si>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</si>
  <si>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</si>
  <si>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</si>
  <si>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</si>
  <si>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</si>
  <si>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</si>
  <si>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</si>
  <si>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</si>
  <si>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</si>
  <si>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</si>
  <si>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</si>
  <si>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</si>
  <si>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</si>
  <si>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</si>
  <si>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</si>
  <si>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</si>
  <si>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</si>
  <si>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</si>
  <si>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</si>
  <si>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</si>
  <si>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</si>
  <si>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</si>
  <si>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</si>
  <si>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</si>
  <si>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</si>
  <si>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</si>
  <si>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</si>
  <si>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</si>
  <si>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</si>
  <si>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</si>
  <si>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</si>
  <si>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</si>
  <si>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</si>
  <si>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</si>
  <si>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</si>
  <si>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</si>
  <si>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</si>
  <si>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</si>
  <si>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</si>
  <si>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</si>
  <si>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</si>
  <si>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</si>
  <si>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</si>
  <si>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</si>
  <si>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</si>
  <si>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</si>
  <si>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</si>
  <si>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</si>
  <si>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</si>
  <si>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</si>
  <si>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</si>
  <si>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</si>
  <si>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</si>
  <si>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</si>
  <si>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</si>
  <si>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</si>
  <si>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</si>
  <si>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</si>
  <si>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</si>
  <si>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</si>
  <si>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</si>
  <si>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</si>
  <si>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</si>
  <si>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</si>
  <si>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</si>
  <si>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</si>
  <si>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</si>
  <si>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</si>
  <si>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</si>
  <si>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</si>
  <si>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</si>
  <si>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</si>
  <si>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</si>
  <si>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</si>
  <si>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</si>
  <si>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</si>
  <si>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</si>
  <si>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</si>
  <si>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</si>
  <si>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</si>
  <si>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</si>
  <si>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</si>
  <si>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</si>
  <si>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</si>
  <si>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</si>
  <si>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</si>
  <si>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</si>
  <si>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</si>
  <si>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</si>
  <si>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</si>
  <si>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</si>
  <si>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</si>
  <si>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</si>
  <si>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</si>
  <si>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</si>
  <si>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</si>
  <si>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</si>
  <si>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</si>
  <si>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</si>
  <si>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</si>
  <si>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</si>
  <si>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</si>
  <si>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</si>
  <si>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</si>
  <si>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</si>
  <si>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</si>
  <si>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</si>
  <si>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</si>
  <si>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</si>
  <si>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</si>
  <si>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</si>
  <si>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</si>
  <si>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</si>
  <si>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</si>
  <si>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</si>
  <si>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</si>
  <si>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</si>
  <si>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</si>
  <si>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</si>
  <si>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</si>
  <si>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</si>
  <si>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</si>
  <si>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</si>
  <si>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</si>
  <si>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</si>
  <si>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</si>
  <si>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</si>
  <si>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</si>
  <si>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</si>
  <si>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</si>
  <si>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</si>
  <si>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</si>
  <si>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</si>
  <si>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</si>
  <si>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</si>
  <si>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</si>
  <si>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</si>
  <si>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</si>
  <si>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</si>
  <si>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</si>
  <si>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</si>
  <si>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</si>
  <si>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</si>
  <si>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</si>
  <si>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</si>
  <si>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</si>
  <si>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</si>
  <si>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</si>
  <si>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</si>
  <si>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</si>
  <si>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</si>
  <si>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</si>
  <si>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</si>
  <si>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</si>
  <si>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</si>
  <si>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</si>
  <si>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</si>
  <si>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</si>
  <si>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</si>
  <si>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</si>
  <si>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</si>
  <si>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</si>
  <si>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</si>
  <si>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</si>
  <si>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</si>
  <si>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</si>
  <si>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</si>
  <si>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</si>
  <si>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</si>
  <si>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</si>
  <si>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</si>
  <si>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</si>
  <si>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</si>
  <si>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</si>
  <si>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</si>
  <si>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</si>
  <si>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</si>
  <si>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</si>
  <si>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</si>
  <si>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</si>
  <si>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</si>
  <si>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</si>
  <si>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</si>
  <si>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</si>
  <si>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</si>
  <si>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</si>
  <si>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</si>
  <si>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</si>
  <si>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</si>
  <si>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</si>
  <si>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</si>
  <si>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</si>
  <si>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</si>
  <si>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</si>
  <si>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</si>
  <si>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</si>
  <si>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</si>
  <si>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</si>
  <si>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</si>
  <si>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</si>
  <si>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</si>
  <si>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</si>
  <si>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</si>
  <si>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</si>
  <si>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</si>
  <si>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</si>
  <si>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</si>
  <si>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</si>
  <si>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</si>
  <si>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</si>
  <si>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</si>
  <si>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</si>
  <si>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</si>
  <si>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</si>
  <si>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</si>
  <si>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</si>
  <si>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</si>
  <si>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</si>
  <si>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</si>
  <si>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</si>
  <si>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</si>
  <si>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</si>
  <si>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</si>
  <si>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</si>
  <si>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</si>
  <si>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</si>
  <si>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</si>
  <si>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</si>
  <si>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</si>
  <si>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</si>
  <si>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</si>
  <si>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</si>
  <si>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</si>
  <si>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</si>
  <si>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</si>
  <si>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</si>
  <si>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</si>
  <si>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</si>
  <si>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</si>
  <si>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</si>
  <si>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</si>
  <si>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</si>
  <si>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</si>
  <si>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</si>
  <si>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</si>
  <si>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</si>
  <si>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</si>
  <si>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</si>
  <si>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</si>
  <si>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</si>
  <si>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</si>
  <si>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</si>
  <si>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</si>
  <si>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</si>
  <si>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</si>
  <si>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</si>
  <si>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</si>
  <si>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</si>
  <si>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</si>
  <si>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</si>
  <si>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</si>
  <si>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</si>
  <si>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</si>
  <si>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</si>
  <si>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</si>
  <si>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</si>
  <si>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</si>
  <si>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</si>
  <si>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</si>
  <si>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</si>
  <si>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</si>
  <si>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</si>
  <si>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</si>
  <si>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</si>
  <si>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</si>
  <si>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</si>
  <si>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</si>
  <si>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</si>
  <si>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</si>
  <si>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</si>
  <si>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</si>
  <si>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</si>
  <si>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</si>
  <si>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</si>
  <si>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</si>
  <si>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</si>
  <si>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</si>
  <si>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</si>
  <si>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</si>
  <si>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</si>
  <si>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</si>
  <si>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</si>
  <si>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</si>
  <si>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</si>
  <si>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</si>
  <si>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</si>
  <si>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</si>
  <si>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</si>
  <si>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</si>
  <si>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</si>
  <si>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</si>
  <si>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</si>
  <si>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</si>
  <si>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</si>
  <si>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</si>
  <si>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</si>
  <si>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</si>
  <si>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</si>
  <si>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</si>
  <si>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</si>
  <si>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</si>
  <si>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</si>
  <si>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</si>
  <si>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</si>
  <si>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</si>
  <si>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</si>
  <si>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</si>
  <si>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</si>
  <si>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</si>
  <si>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</si>
  <si>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</si>
  <si>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</si>
  <si>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</si>
  <si>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</si>
  <si>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</si>
  <si>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</si>
  <si>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</si>
  <si>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</si>
  <si>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</si>
  <si>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</si>
  <si>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</si>
  <si>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</si>
  <si>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</si>
  <si>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</si>
  <si>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</si>
  <si>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</si>
  <si>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</si>
  <si>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</si>
  <si>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</si>
  <si>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</si>
  <si>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</si>
  <si>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</si>
  <si>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</si>
  <si>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</si>
  <si>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</si>
  <si>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</si>
  <si>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</si>
  <si>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</si>
  <si>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</si>
  <si>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</si>
  <si>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</si>
  <si>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</si>
  <si>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</si>
  <si>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</si>
  <si>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</si>
  <si>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</si>
  <si>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</si>
  <si>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</si>
  <si>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</si>
  <si>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</si>
  <si>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</si>
  <si>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</si>
  <si>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</si>
  <si>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</si>
  <si>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</si>
  <si>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</si>
  <si>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</si>
  <si>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</si>
  <si>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</si>
  <si>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</si>
  <si>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</si>
  <si>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</si>
  <si>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</si>
  <si>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</si>
  <si>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</si>
  <si>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</si>
  <si>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</si>
  <si>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</si>
  <si>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</si>
  <si>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</si>
  <si>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</si>
  <si>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</si>
  <si>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</si>
  <si>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</si>
  <si>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</si>
  <si>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</si>
  <si>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</si>
  <si>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</si>
  <si>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</si>
  <si>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</si>
  <si>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</si>
  <si>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</si>
  <si>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</si>
  <si>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</si>
  <si>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</si>
  <si>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</si>
  <si>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</si>
  <si>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</si>
  <si>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</si>
  <si>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</si>
  <si>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</si>
  <si>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</si>
  <si>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</si>
  <si>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</si>
  <si>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</si>
  <si>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</si>
  <si>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</si>
  <si>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</si>
  <si>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</si>
  <si>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</si>
  <si>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</si>
  <si>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</si>
  <si>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</si>
  <si>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</si>
  <si>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</si>
  <si>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</si>
  <si>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</si>
  <si>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</si>
  <si>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</si>
  <si>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</si>
  <si>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</si>
  <si>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</si>
  <si>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</si>
  <si>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</si>
  <si>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</si>
  <si>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</si>
  <si>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</si>
  <si>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</si>
  <si>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</si>
  <si>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</si>
  <si>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</si>
  <si>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</si>
  <si>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</si>
  <si>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</si>
  <si>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</si>
  <si>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</si>
  <si>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</si>
  <si>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</si>
  <si>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</si>
  <si>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</si>
  <si>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</si>
  <si>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</si>
  <si>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</si>
  <si>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</si>
  <si>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</si>
  <si>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</si>
  <si>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</si>
  <si>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</si>
  <si>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</si>
  <si>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</si>
  <si>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</si>
  <si>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</si>
  <si>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</si>
  <si>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</si>
  <si>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</si>
  <si>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</si>
  <si>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</si>
  <si>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</si>
  <si>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</si>
  <si>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</si>
  <si>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</si>
  <si>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</si>
  <si>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</si>
  <si>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</si>
  <si>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</si>
  <si>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</si>
  <si>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</si>
  <si>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</si>
  <si>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</si>
  <si>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</si>
  <si>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</si>
  <si>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</si>
  <si>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</si>
  <si>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</si>
  <si>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</si>
  <si>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</si>
  <si>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</si>
  <si>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</si>
  <si>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</si>
  <si>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</si>
  <si>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</si>
  <si>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</si>
  <si>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</si>
  <si>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</si>
  <si>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</si>
  <si>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</si>
  <si>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</si>
  <si>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</si>
  <si>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</si>
  <si>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</si>
  <si>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</si>
  <si>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</si>
  <si>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</si>
  <si>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</si>
  <si>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</si>
  <si>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</si>
  <si>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</si>
  <si>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</si>
  <si>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</si>
  <si>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</si>
  <si>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</si>
  <si>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</si>
  <si>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</si>
  <si>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</si>
  <si>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</si>
  <si>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</si>
  <si>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</si>
  <si>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</si>
  <si>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</si>
  <si>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</si>
  <si>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</si>
  <si>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</si>
  <si>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</si>
  <si>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</si>
  <si>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</si>
  <si>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</si>
  <si>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</si>
  <si>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</si>
  <si>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</si>
  <si>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</si>
  <si>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</si>
  <si>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</si>
  <si>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</si>
  <si>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</si>
  <si>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</si>
  <si>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</si>
  <si>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</si>
  <si>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</si>
  <si>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</si>
  <si>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</si>
  <si>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</si>
  <si>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</si>
  <si>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</si>
  <si>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</si>
  <si>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</si>
  <si>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</si>
  <si>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</si>
  <si>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</si>
  <si>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</si>
  <si>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</si>
  <si>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</si>
  <si>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</si>
  <si>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</si>
  <si>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</si>
  <si>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</si>
  <si>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</si>
  <si>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</si>
  <si>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</si>
  <si>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</si>
  <si>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</si>
  <si>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</si>
  <si>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</si>
  <si>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</si>
  <si>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</si>
  <si>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</si>
  <si>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</si>
  <si>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</si>
  <si>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</si>
  <si>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</si>
  <si>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</si>
  <si>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</si>
  <si>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</si>
  <si>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</si>
  <si>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</si>
  <si>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</si>
  <si>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</si>
  <si>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</si>
  <si>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</si>
  <si>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</si>
  <si>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</si>
  <si>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</si>
  <si>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</si>
  <si>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</si>
  <si>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</si>
  <si>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</si>
  <si>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</si>
  <si>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</si>
  <si>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</si>
  <si>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</si>
  <si>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</si>
  <si>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</si>
  <si>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</si>
  <si>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</si>
  <si>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</si>
  <si>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</si>
  <si>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</si>
  <si>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</si>
  <si>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</si>
  <si>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</si>
  <si>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</si>
  <si>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</si>
  <si>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</si>
  <si>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</si>
  <si>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</si>
  <si>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</si>
  <si>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</si>
  <si>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</si>
  <si>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</si>
  <si>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</si>
  <si>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</si>
  <si>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</si>
  <si>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</si>
  <si>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</si>
  <si>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</si>
  <si>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</si>
  <si>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</si>
  <si>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</si>
  <si>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</si>
  <si>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</si>
  <si>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</si>
  <si>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</si>
  <si>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</si>
  <si>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</si>
  <si>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</si>
  <si>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</si>
  <si>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</si>
  <si>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</si>
  <si>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</si>
  <si>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</si>
  <si>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</si>
  <si>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</si>
  <si>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</si>
  <si>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</si>
  <si>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</si>
  <si>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</si>
  <si>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</si>
  <si>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</si>
  <si>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</si>
  <si>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</si>
  <si>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</si>
  <si>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</si>
  <si>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</si>
  <si>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</si>
  <si>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</si>
  <si>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</si>
  <si>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</si>
  <si>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</si>
  <si>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</si>
  <si>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</si>
  <si>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</si>
  <si>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</si>
  <si>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</si>
  <si>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</si>
  <si>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</si>
  <si>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</si>
  <si>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</si>
  <si>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</si>
  <si>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</si>
  <si>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</si>
  <si>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</si>
  <si>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</si>
  <si>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</si>
  <si>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</si>
  <si>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</si>
  <si>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</si>
  <si>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</si>
  <si>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</si>
  <si>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</si>
  <si>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</si>
  <si>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</si>
  <si>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</si>
  <si>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</si>
  <si>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</si>
  <si>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</si>
  <si>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</si>
  <si>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</si>
  <si>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</si>
  <si>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</si>
  <si>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</si>
  <si>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</si>
  <si>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</si>
  <si>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</si>
  <si>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</si>
  <si>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</si>
  <si>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</si>
  <si>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</si>
  <si>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</si>
  <si>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</si>
  <si>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</si>
  <si>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</si>
  <si>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</si>
  <si>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</si>
  <si>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</si>
  <si>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</si>
  <si>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</si>
  <si>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</si>
  <si>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</si>
  <si>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</si>
  <si>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</si>
  <si>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</si>
  <si>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</si>
  <si>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</si>
  <si>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</si>
  <si>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</si>
  <si>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</si>
  <si>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</si>
  <si>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</si>
  <si>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</si>
  <si>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</si>
  <si>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</si>
  <si>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</si>
  <si>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</si>
  <si>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</si>
  <si>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</si>
  <si>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</si>
  <si>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</si>
  <si>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</si>
  <si>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</si>
  <si>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</si>
  <si>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</si>
  <si>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</si>
  <si>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</si>
  <si>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</si>
  <si>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</si>
  <si>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</si>
  <si>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</si>
  <si>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</si>
  <si>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</si>
  <si>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</si>
  <si>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</si>
  <si>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</si>
  <si>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</si>
  <si>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</si>
  <si>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</si>
  <si>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</si>
  <si>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</si>
  <si>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</si>
  <si>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</si>
  <si>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</si>
  <si>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</si>
  <si>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</si>
  <si>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</si>
  <si>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</si>
  <si>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</si>
  <si>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</si>
  <si>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</si>
  <si>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</si>
  <si>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</si>
  <si>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</si>
  <si>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</si>
  <si>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</si>
  <si>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</si>
  <si>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</si>
  <si>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</si>
  <si>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</si>
  <si>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</si>
  <si>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</si>
  <si>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</si>
  <si>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</si>
  <si>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</si>
  <si>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</si>
  <si>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</si>
  <si>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</si>
  <si>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</si>
  <si>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</si>
  <si>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</si>
  <si>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</si>
  <si>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</si>
  <si>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</si>
  <si>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</si>
  <si>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</si>
  <si>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</si>
  <si>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</si>
  <si>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</si>
  <si>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</si>
  <si>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</si>
  <si>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</si>
  <si>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</si>
  <si>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</si>
  <si>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</si>
  <si>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</si>
  <si>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</si>
  <si>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</si>
  <si>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</si>
  <si>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</si>
  <si>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</si>
  <si>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</si>
  <si>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</si>
  <si>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</si>
  <si>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</si>
  <si>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</si>
  <si>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</si>
  <si>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</si>
  <si>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</si>
  <si>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</si>
  <si>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</si>
  <si>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</si>
  <si>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</si>
  <si>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</si>
  <si>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</si>
  <si>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</si>
  <si>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</si>
  <si>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</si>
  <si>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</si>
  <si>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</si>
  <si>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</si>
  <si>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</si>
  <si>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</si>
  <si>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</si>
  <si>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</si>
  <si>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</si>
  <si>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</si>
  <si>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</si>
  <si>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</si>
  <si>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</si>
  <si>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</si>
  <si>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</si>
  <si>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</si>
  <si>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</si>
  <si>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</si>
  <si>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</si>
  <si>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</si>
  <si>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</si>
  <si>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</si>
  <si>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</si>
  <si>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</si>
  <si>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</si>
  <si>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</si>
  <si>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</si>
  <si>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</si>
  <si>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</si>
  <si>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</si>
  <si>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</si>
  <si>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</si>
  <si>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</si>
  <si>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</si>
  <si>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</si>
  <si>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</si>
  <si>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</si>
  <si>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</si>
  <si>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</si>
  <si>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</si>
  <si>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</si>
  <si>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</si>
  <si>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</si>
  <si>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</si>
  <si>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</si>
  <si>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</si>
  <si>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</si>
  <si>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</si>
  <si>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</si>
  <si>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</si>
  <si>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</si>
  <si>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</si>
  <si>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</si>
  <si>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</si>
  <si>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</si>
  <si>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</si>
  <si>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</si>
  <si>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</si>
  <si>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</si>
  <si>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</si>
  <si>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</si>
  <si>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</si>
  <si>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</si>
  <si>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</si>
  <si>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</si>
  <si>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</si>
  <si>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</si>
  <si>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</si>
  <si>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</si>
  <si>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</si>
  <si>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</si>
  <si>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</si>
  <si>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</si>
  <si>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</si>
  <si>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</si>
  <si>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</si>
  <si>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</si>
  <si>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</si>
  <si>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</si>
  <si>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</si>
  <si>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</si>
  <si>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</si>
  <si>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</si>
  <si>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</si>
  <si>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</si>
  <si>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</si>
  <si>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</si>
  <si>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</si>
  <si>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</si>
  <si>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</si>
  <si>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</si>
  <si>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</si>
  <si>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</si>
  <si>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</si>
  <si>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</si>
  <si>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</si>
  <si>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</si>
  <si>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</si>
  <si>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</si>
  <si>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</si>
  <si>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</si>
  <si>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</si>
  <si>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</si>
  <si>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</si>
  <si>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</si>
  <si>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</si>
  <si>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</si>
  <si>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</si>
  <si>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</si>
  <si>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</si>
  <si>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</si>
  <si>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</si>
  <si>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</si>
  <si>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</si>
  <si>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</si>
  <si>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</si>
  <si>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</si>
  <si>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</si>
  <si>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</si>
  <si>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</si>
  <si>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</si>
  <si>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</si>
  <si>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</si>
  <si>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</si>
  <si>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</si>
  <si>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</si>
  <si>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</si>
  <si>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</si>
  <si>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</si>
  <si>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</si>
  <si>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</si>
  <si>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</si>
  <si>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</si>
  <si>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</si>
  <si>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</si>
  <si>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</si>
  <si>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</si>
  <si>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</si>
  <si>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</si>
  <si>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</si>
  <si>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</si>
  <si>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</si>
  <si>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</si>
  <si>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</si>
  <si>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</si>
  <si>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</si>
  <si>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</si>
  <si>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</si>
  <si>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</si>
  <si>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</si>
  <si>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</si>
  <si>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</si>
  <si>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</si>
  <si>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</si>
  <si>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</si>
  <si>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</si>
  <si>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</si>
  <si>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</si>
  <si>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</si>
  <si>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</si>
  <si>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</si>
  <si>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</si>
  <si>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</si>
  <si>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</si>
  <si>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</si>
  <si>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</si>
  <si>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</si>
  <si>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</si>
  <si>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</si>
  <si>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</si>
  <si>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</si>
  <si>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</si>
  <si>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</si>
  <si>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</si>
  <si>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</si>
  <si>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</si>
  <si>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</si>
  <si>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</si>
  <si>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</si>
  <si>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</si>
  <si>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</si>
  <si>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</si>
  <si>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</si>
  <si>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</si>
  <si>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</si>
  <si>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</si>
  <si>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</si>
  <si>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</si>
  <si>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</si>
  <si>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</si>
  <si>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</si>
  <si>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</si>
  <si>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</si>
  <si>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</si>
  <si>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</si>
  <si>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</si>
  <si>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</si>
  <si>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</si>
  <si>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</si>
  <si>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</si>
  <si>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</si>
  <si>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</si>
  <si>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</si>
  <si>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</si>
  <si>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</si>
  <si>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</si>
  <si>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</si>
  <si>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</si>
  <si>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</si>
  <si>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</si>
  <si>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</si>
  <si>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</si>
  <si>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</si>
  <si>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</si>
  <si>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</si>
  <si>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</si>
  <si>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</si>
  <si>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</si>
  <si>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</si>
  <si>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</si>
  <si>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</si>
  <si>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</si>
  <si>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</si>
  <si>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</si>
  <si>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</si>
  <si>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</si>
  <si>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</si>
  <si>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</si>
  <si>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</si>
  <si>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</si>
  <si>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</si>
  <si>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</si>
  <si>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</si>
  <si>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</si>
  <si>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</si>
  <si>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</si>
  <si>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</si>
  <si>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</si>
  <si>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</si>
  <si>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</si>
  <si>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</si>
  <si>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</si>
  <si>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</si>
  <si>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</si>
  <si>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</si>
  <si>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</si>
  <si>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</si>
  <si>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</si>
  <si>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</si>
  <si>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</si>
  <si>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</si>
  <si>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</si>
  <si>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</si>
  <si>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</si>
  <si>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</si>
  <si>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</si>
  <si>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</si>
  <si>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</si>
  <si>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</si>
  <si>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</si>
  <si>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</si>
  <si>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</si>
  <si>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</si>
  <si>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</si>
  <si>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</si>
  <si>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</si>
  <si>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</si>
  <si>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</si>
  <si>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</si>
  <si>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</si>
  <si>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</si>
  <si>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</si>
  <si>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</si>
  <si>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</si>
  <si>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</si>
  <si>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</si>
  <si>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</si>
  <si>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</si>
  <si>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</si>
  <si>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</si>
  <si>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</si>
  <si>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</si>
  <si>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</si>
  <si>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</si>
  <si>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</si>
  <si>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</si>
  <si>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</si>
  <si>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</si>
  <si>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</si>
  <si>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</si>
  <si>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</si>
  <si>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</si>
  <si>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</si>
  <si>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</si>
  <si>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</si>
  <si>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</si>
  <si>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</si>
  <si>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</si>
  <si>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</si>
  <si>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</si>
  <si>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</si>
  <si>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</si>
  <si>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</si>
  <si>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</si>
  <si>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</si>
  <si>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</si>
  <si>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</si>
  <si>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</si>
  <si>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</si>
  <si>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</si>
  <si>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</si>
  <si>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</si>
  <si>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</si>
  <si>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</si>
  <si>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</si>
  <si>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</si>
  <si>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</si>
  <si>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</si>
  <si>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</si>
  <si>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</si>
  <si>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</si>
  <si>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</si>
  <si>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</si>
  <si>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</si>
  <si>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</si>
  <si>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</si>
  <si>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</si>
  <si>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</si>
  <si>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</si>
  <si>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</si>
  <si>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</si>
  <si>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</si>
  <si>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</si>
  <si>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</si>
  <si>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</si>
  <si>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</si>
  <si>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</si>
  <si>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</si>
  <si>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</si>
  <si>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</si>
  <si>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</si>
  <si>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</si>
  <si>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</si>
  <si>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</si>
  <si>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</si>
  <si>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</si>
  <si>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</si>
  <si>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</si>
  <si>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</si>
  <si>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</si>
  <si>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</si>
  <si>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</si>
  <si>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</si>
  <si>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</si>
  <si>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</si>
  <si>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</si>
  <si>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</si>
  <si>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</si>
  <si>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</si>
  <si>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</si>
  <si>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</si>
  <si>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</si>
  <si>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</si>
  <si>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</si>
  <si>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</si>
  <si>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</si>
  <si>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</si>
  <si>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</si>
  <si>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</si>
  <si>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</si>
  <si>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</si>
  <si>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</si>
  <si>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</si>
  <si>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</si>
  <si>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</si>
  <si>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</si>
  <si>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</si>
  <si>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</si>
  <si>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</si>
  <si>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</si>
  <si>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</si>
  <si>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</si>
  <si>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</si>
  <si>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</si>
  <si>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</si>
  <si>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</si>
  <si>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</si>
  <si>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</si>
  <si>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</si>
  <si>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</si>
  <si>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</si>
  <si>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</si>
  <si>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</si>
  <si>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</si>
  <si>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</si>
  <si>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</si>
  <si>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</si>
  <si>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</si>
  <si>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</si>
  <si>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</si>
  <si>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</si>
  <si>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</si>
  <si>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</si>
  <si>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</si>
  <si>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</si>
  <si>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</si>
  <si>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</si>
  <si>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</si>
  <si>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</si>
  <si>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</si>
  <si>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</si>
  <si>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</si>
  <si>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</si>
  <si>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</si>
  <si>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</si>
  <si>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</si>
  <si>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</si>
  <si>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</si>
  <si>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</si>
  <si>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</si>
  <si>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</si>
  <si>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</si>
  <si>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</si>
  <si>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</si>
  <si>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</si>
  <si>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</si>
  <si>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</si>
  <si>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</si>
  <si>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</si>
  <si>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</si>
  <si>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</si>
  <si>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</si>
  <si>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</si>
  <si>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</si>
  <si>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</si>
  <si>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</si>
  <si>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</si>
  <si>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</si>
  <si>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</si>
  <si>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</si>
  <si>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</si>
  <si>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</si>
  <si>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</si>
  <si>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</si>
  <si>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</si>
  <si>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</si>
  <si>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</si>
  <si>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</si>
  <si>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</si>
  <si>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</si>
  <si>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</si>
  <si>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</si>
  <si>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</si>
  <si>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</si>
  <si>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</si>
  <si>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</si>
  <si>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</si>
  <si>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</si>
  <si>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</si>
  <si>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</si>
  <si>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</si>
  <si>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</si>
  <si>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</si>
  <si>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</si>
  <si>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</si>
  <si>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</si>
  <si>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</si>
  <si>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</si>
  <si>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</si>
  <si>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</si>
  <si>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</si>
  <si>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</si>
  <si>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</si>
  <si>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</si>
  <si>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</si>
  <si>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</si>
  <si>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</si>
  <si>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</si>
  <si>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</si>
  <si>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</si>
  <si>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</si>
  <si>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</si>
  <si>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</si>
  <si>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</si>
  <si>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</si>
  <si>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</si>
  <si>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</si>
  <si>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</si>
  <si>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</si>
  <si>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</si>
  <si>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</si>
  <si>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</si>
  <si>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</si>
  <si>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</si>
  <si>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</si>
  <si>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</si>
  <si>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</si>
  <si>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</si>
  <si>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</si>
  <si>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</si>
  <si>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</si>
  <si>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</si>
  <si>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</si>
  <si>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</si>
  <si>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</si>
  <si>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</si>
  <si>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</si>
  <si>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</si>
  <si>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</si>
  <si>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</si>
  <si>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</si>
  <si>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</si>
  <si>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</si>
  <si>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</si>
  <si>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</si>
  <si>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</si>
  <si>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</si>
  <si>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</si>
  <si>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</si>
  <si>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</si>
  <si>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</si>
  <si>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</si>
  <si>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</si>
  <si>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</si>
  <si>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</si>
  <si>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</si>
  <si>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</si>
  <si>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</si>
  <si>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</si>
  <si>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</si>
  <si>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</si>
  <si>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</si>
  <si>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</si>
  <si>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</si>
  <si>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</si>
  <si>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</si>
  <si>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</si>
  <si>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</si>
  <si>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</si>
  <si>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</si>
  <si>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</si>
  <si>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</si>
  <si>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</si>
  <si>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</si>
  <si>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</si>
  <si>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</si>
  <si>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</si>
  <si>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</si>
  <si>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</si>
  <si>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</si>
  <si>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</si>
  <si>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</si>
  <si>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</si>
  <si>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</si>
  <si>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</si>
  <si>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</si>
  <si>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</si>
  <si>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</si>
  <si>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</si>
  <si>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</si>
  <si>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</si>
  <si>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</si>
  <si>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</si>
  <si>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</si>
  <si>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</si>
  <si>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</si>
  <si>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</si>
  <si>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</si>
  <si>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</si>
  <si>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</si>
  <si>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</si>
  <si>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</si>
  <si>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</si>
  <si>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</si>
  <si>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</si>
  <si>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</si>
  <si>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</si>
  <si>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</si>
  <si>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</si>
  <si>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</si>
  <si>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</si>
  <si>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</si>
  <si>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</si>
  <si>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</si>
  <si>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</si>
  <si>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</si>
  <si>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</si>
  <si>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</si>
  <si>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</si>
  <si>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</si>
  <si>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</si>
  <si>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</si>
  <si>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</si>
  <si>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</si>
  <si>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</si>
  <si>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</si>
  <si>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</si>
  <si>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</si>
  <si>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</si>
  <si>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</si>
  <si>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</si>
  <si>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</si>
  <si>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</si>
  <si>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</si>
  <si>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</si>
  <si>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</si>
  <si>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</si>
  <si>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</si>
  <si>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</si>
  <si>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</si>
  <si>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</si>
  <si>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</si>
  <si>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</si>
  <si>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</si>
  <si>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</si>
  <si>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</si>
  <si>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</si>
  <si>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</si>
  <si>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</si>
  <si>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</si>
  <si>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</si>
  <si>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</si>
  <si>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</si>
  <si>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</si>
  <si>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</si>
  <si>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</si>
  <si>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</si>
  <si>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</si>
  <si>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</si>
  <si>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</si>
  <si>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</si>
  <si>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</si>
  <si>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</si>
  <si>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</si>
  <si>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</si>
  <si>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</si>
  <si>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</si>
  <si>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</si>
  <si>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</si>
  <si>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</si>
  <si>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</si>
  <si>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</si>
  <si>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</si>
  <si>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</si>
  <si>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</si>
  <si>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</si>
  <si>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</si>
  <si>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</si>
  <si>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</si>
  <si>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</si>
  <si>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</si>
  <si>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</si>
  <si>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</si>
  <si>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</si>
  <si>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</si>
  <si>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</si>
  <si>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</si>
  <si>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</si>
  <si>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</si>
  <si>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</si>
  <si>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</si>
  <si>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</si>
  <si>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</si>
  <si>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</si>
  <si>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</si>
  <si>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</si>
  <si>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</si>
  <si>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</si>
  <si>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</si>
  <si>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</si>
  <si>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</si>
  <si>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</si>
  <si>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</si>
  <si>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</si>
  <si>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</si>
  <si>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</si>
  <si>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</si>
  <si>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</si>
  <si>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</si>
  <si>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</si>
  <si>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</si>
  <si>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</si>
  <si>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</si>
  <si>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</si>
  <si>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</si>
  <si>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</si>
  <si>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</si>
  <si>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</si>
  <si>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</si>
  <si>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</si>
  <si>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</si>
  <si>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</si>
  <si>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</si>
  <si>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</si>
  <si>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</si>
  <si>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</si>
  <si>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</si>
  <si>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</si>
  <si>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</si>
  <si>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</si>
  <si>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</si>
  <si>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</si>
  <si>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</si>
  <si>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</si>
  <si>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</si>
  <si>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</si>
  <si>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</si>
  <si>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</si>
  <si>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</si>
  <si>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</si>
  <si>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</si>
  <si>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</si>
  <si>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</si>
  <si>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</si>
  <si>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</si>
  <si>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</si>
  <si>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</si>
  <si>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</si>
  <si>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</si>
  <si>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</si>
  <si>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</si>
  <si>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</si>
  <si>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</si>
  <si>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</si>
  <si>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</si>
  <si>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</si>
  <si>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</si>
  <si>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</si>
  <si>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</si>
  <si>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</si>
  <si>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</si>
  <si>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</si>
  <si>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</si>
  <si>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</si>
  <si>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</si>
  <si>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</si>
  <si>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</si>
  <si>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</si>
  <si>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</si>
  <si>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</si>
  <si>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</si>
  <si>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</si>
  <si>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</si>
  <si>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</si>
  <si>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</si>
  <si>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</si>
  <si>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</si>
  <si>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</si>
  <si>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</si>
  <si>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</si>
  <si>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</si>
  <si>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</si>
  <si>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</si>
  <si>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</si>
  <si>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</si>
  <si>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</si>
  <si>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</si>
  <si>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</si>
  <si>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</si>
  <si>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</si>
  <si>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</si>
  <si>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</si>
  <si>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</si>
  <si>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</si>
  <si>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</si>
  <si>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</si>
  <si>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</si>
  <si>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</si>
  <si>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</si>
  <si>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</si>
  <si>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</si>
  <si>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</si>
  <si>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</si>
  <si>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</si>
  <si>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</si>
  <si>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</si>
  <si>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</si>
  <si>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</si>
  <si>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</si>
  <si>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</si>
  <si>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</si>
  <si>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</si>
  <si>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</si>
  <si>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</si>
  <si>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</si>
  <si>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</si>
  <si>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</si>
  <si>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</si>
  <si>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</si>
  <si>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</si>
  <si>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</si>
  <si>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</si>
  <si>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</si>
  <si>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</si>
  <si>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</si>
  <si>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</si>
  <si>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</si>
  <si>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</si>
  <si>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</si>
  <si>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</si>
  <si>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</si>
  <si>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</si>
  <si>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</si>
  <si>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</si>
  <si>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</si>
  <si>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</si>
  <si>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</si>
  <si>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</si>
  <si>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</si>
  <si>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</si>
  <si>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</si>
  <si>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</si>
  <si>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</si>
  <si>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</si>
  <si>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</si>
  <si>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</si>
  <si>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</si>
  <si>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</si>
  <si>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</si>
  <si>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</si>
  <si>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</si>
  <si>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</si>
  <si>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</si>
  <si>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</si>
  <si>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</si>
  <si>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</si>
  <si>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</si>
  <si>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</si>
  <si>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</si>
  <si>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</si>
  <si>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</si>
  <si>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</si>
  <si>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</si>
  <si>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</si>
  <si>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</si>
  <si>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</si>
  <si>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</si>
  <si>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</si>
  <si>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</si>
  <si>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</si>
  <si>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</si>
  <si>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</si>
  <si>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</si>
  <si>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</si>
  <si>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</si>
  <si>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</si>
  <si>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</si>
  <si>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</si>
  <si>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</si>
  <si>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</si>
  <si>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</si>
  <si>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</si>
  <si>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</si>
  <si>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</si>
  <si>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</si>
  <si>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</si>
  <si>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</si>
  <si>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</si>
  <si>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</si>
  <si>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</si>
  <si>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</si>
  <si>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</si>
  <si>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</si>
  <si>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</si>
  <si>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</si>
  <si>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</si>
  <si>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</si>
  <si>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</si>
  <si>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</si>
  <si>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</si>
  <si>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</si>
  <si>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</si>
  <si>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</si>
  <si>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</si>
  <si>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</si>
  <si>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</si>
  <si>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</si>
  <si>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</si>
  <si>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</si>
  <si>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</si>
  <si>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</si>
  <si>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</si>
  <si>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</si>
  <si>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</si>
  <si>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</si>
  <si>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</si>
  <si>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</si>
  <si>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</si>
  <si>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</si>
  <si>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</si>
  <si>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</si>
  <si>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</si>
  <si>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</si>
  <si>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</si>
  <si>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</si>
  <si>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</si>
  <si>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</si>
  <si>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</si>
  <si>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</si>
  <si>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</si>
  <si>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</si>
  <si>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</si>
  <si>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</si>
  <si>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</si>
  <si>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</si>
  <si>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</si>
  <si>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</si>
  <si>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</si>
  <si>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</si>
  <si>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</si>
  <si>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</si>
  <si>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</si>
  <si>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</si>
  <si>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</si>
  <si>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</si>
  <si>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</si>
  <si>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</si>
  <si>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</si>
  <si>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</si>
  <si>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</si>
  <si>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</si>
  <si>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</si>
  <si>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</si>
  <si>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</si>
  <si>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</si>
  <si>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</si>
  <si>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</si>
  <si>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</si>
  <si>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</si>
  <si>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</si>
  <si>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</si>
  <si>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</si>
  <si>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</si>
  <si>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</si>
  <si>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</si>
  <si>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</si>
  <si>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</si>
  <si>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</si>
  <si>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</si>
  <si>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</si>
  <si>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</si>
  <si>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</si>
  <si>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</si>
  <si>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</si>
  <si>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</si>
  <si>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</si>
  <si>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</si>
  <si>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</si>
  <si>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</si>
  <si>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</si>
  <si>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</si>
  <si>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</si>
  <si>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</si>
  <si>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</si>
  <si>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</si>
  <si>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</si>
  <si>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</si>
  <si>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</si>
  <si>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</si>
  <si>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</si>
  <si>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</si>
  <si>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</si>
  <si>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</si>
  <si>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</si>
  <si>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</si>
  <si>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</si>
  <si>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</si>
  <si>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</si>
  <si>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</si>
  <si>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</si>
  <si>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</si>
  <si>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</si>
  <si>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</si>
  <si>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</si>
  <si>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</si>
  <si>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</si>
  <si>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</si>
  <si>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</si>
  <si>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</si>
  <si>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</si>
  <si>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</si>
  <si>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</si>
  <si>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</si>
  <si>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</si>
  <si>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</si>
  <si>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</si>
  <si>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</si>
  <si>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</si>
  <si>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</si>
  <si>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</si>
  <si>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</si>
  <si>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</si>
  <si>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</si>
  <si>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</si>
  <si>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</si>
  <si>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</si>
  <si>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</si>
  <si>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</si>
  <si>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</si>
  <si>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</si>
  <si>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</si>
  <si>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</si>
  <si>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</si>
  <si>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</si>
  <si>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</si>
  <si>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</si>
  <si>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</si>
  <si>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</si>
  <si>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</si>
  <si>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</si>
  <si>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</si>
  <si>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</si>
  <si>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</si>
  <si>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</si>
  <si>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</si>
  <si>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</si>
  <si>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</si>
  <si>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</si>
  <si>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</si>
  <si>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</si>
  <si>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</si>
  <si>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</si>
  <si>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</si>
  <si>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</si>
  <si>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</si>
  <si>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</si>
  <si>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</si>
  <si>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</si>
  <si>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</si>
  <si>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</si>
  <si>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</si>
  <si>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</si>
  <si>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</si>
  <si>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</si>
  <si>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</si>
  <si>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</si>
  <si>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</si>
  <si>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</si>
  <si>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</si>
  <si>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</si>
  <si>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</si>
  <si>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</si>
  <si>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</si>
  <si>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</si>
  <si>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</si>
  <si>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</si>
  <si>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</si>
  <si>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</si>
  <si>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</si>
  <si>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</si>
  <si>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</si>
  <si>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</si>
  <si>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</si>
  <si>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</si>
  <si>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</si>
  <si>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</si>
  <si>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</si>
  <si>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</si>
  <si>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</si>
  <si>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</si>
  <si>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</si>
  <si>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</si>
  <si>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</si>
  <si>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</si>
  <si>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</si>
  <si>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</si>
  <si>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</si>
  <si>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</si>
  <si>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</si>
  <si>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</si>
  <si>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</si>
  <si>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</si>
  <si>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</si>
  <si>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</si>
  <si>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</si>
  <si>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</si>
  <si>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</si>
  <si>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</si>
  <si>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</si>
  <si>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</si>
  <si>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</si>
  <si>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</si>
  <si>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</si>
  <si>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</si>
  <si>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</si>
  <si>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</si>
  <si>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</si>
  <si>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</si>
  <si>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</si>
  <si>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</si>
  <si>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</si>
  <si>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</si>
  <si>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</si>
  <si>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</si>
  <si>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</si>
  <si>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</si>
  <si>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</si>
  <si>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</si>
  <si>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</si>
  <si>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</si>
  <si>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</si>
  <si>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</si>
  <si>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</si>
  <si>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</si>
  <si>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</si>
  <si>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</si>
  <si>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</si>
  <si>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</si>
  <si>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</si>
  <si>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</si>
  <si>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</si>
  <si>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</si>
  <si>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</si>
  <si>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</si>
  <si>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</si>
  <si>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</si>
  <si>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</si>
  <si>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</si>
  <si>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</si>
  <si>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</si>
  <si>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</si>
  <si>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</si>
  <si>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</si>
  <si>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</si>
  <si>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</si>
  <si>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</si>
  <si>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</si>
  <si>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</si>
  <si>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</si>
  <si>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</si>
  <si>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</si>
  <si>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</si>
  <si>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</si>
  <si>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</si>
  <si>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</si>
  <si>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</si>
  <si>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</si>
  <si>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</si>
  <si>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</si>
  <si>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</si>
  <si>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</si>
  <si>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</si>
  <si>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</si>
  <si>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</si>
  <si>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</si>
  <si>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</si>
  <si>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</si>
  <si>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</si>
  <si>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</si>
  <si>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</si>
  <si>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</si>
  <si>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</si>
  <si>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</si>
  <si>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</si>
  <si>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</si>
  <si>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</si>
  <si>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</si>
  <si>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</si>
  <si>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</si>
  <si>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</si>
  <si>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</si>
  <si>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</si>
  <si>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</si>
  <si>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</si>
  <si>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</si>
  <si>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</si>
  <si>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</si>
  <si>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</si>
  <si>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</si>
  <si>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</si>
  <si>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</si>
  <si>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</si>
  <si>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</si>
  <si>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</si>
  <si>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</si>
  <si>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</si>
  <si>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</si>
  <si>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</si>
  <si>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</si>
  <si>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</si>
  <si>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</si>
  <si>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</si>
  <si>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</si>
  <si>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</si>
  <si>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</si>
  <si>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</si>
  <si>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</si>
  <si>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</si>
  <si>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</si>
  <si>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</si>
  <si>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</si>
  <si>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</si>
  <si>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</si>
  <si>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</si>
  <si>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</si>
  <si>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</si>
  <si>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</si>
  <si>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</si>
  <si>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</si>
  <si>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</si>
  <si>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</si>
  <si>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</si>
  <si>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</si>
  <si>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</si>
  <si>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</si>
  <si>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</si>
  <si>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</si>
  <si>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</si>
  <si>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</si>
  <si>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</si>
  <si>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</si>
  <si>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</si>
  <si>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</si>
  <si>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</si>
  <si>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</si>
  <si>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</si>
  <si>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</si>
  <si>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</si>
  <si>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</si>
  <si>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</si>
  <si>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</si>
  <si>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</si>
  <si>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</si>
  <si>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</si>
  <si>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</si>
  <si>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</si>
  <si>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</si>
  <si>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</si>
  <si>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</si>
  <si>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</si>
  <si>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</si>
  <si>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</si>
  <si>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</si>
  <si>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</si>
  <si>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</si>
  <si>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</si>
  <si>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</si>
  <si>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</si>
  <si>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</si>
  <si>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</si>
  <si>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</si>
  <si>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</si>
  <si>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</si>
  <si>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</si>
  <si>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</si>
  <si>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</si>
  <si>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</si>
  <si>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</si>
  <si>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</si>
  <si>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</si>
  <si>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</si>
  <si>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</si>
  <si>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</si>
  <si>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</si>
  <si>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</si>
  <si>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</si>
  <si>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</si>
  <si>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</si>
  <si>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</si>
  <si>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</si>
  <si>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</si>
  <si>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</si>
  <si>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</si>
  <si>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</si>
  <si>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</si>
  <si>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</si>
  <si>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</si>
  <si>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</si>
  <si>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</si>
  <si>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</si>
  <si>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</si>
  <si>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</si>
  <si>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</si>
  <si>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</si>
  <si>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</si>
  <si>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</si>
  <si>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</si>
  <si>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</si>
  <si>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</si>
  <si>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</si>
  <si>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</si>
  <si>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</si>
  <si>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</si>
  <si>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</si>
  <si>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</si>
  <si>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</si>
  <si>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</si>
  <si>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</si>
  <si>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</si>
  <si>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</si>
  <si>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</si>
  <si>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</si>
  <si>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</si>
  <si>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</si>
  <si>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</si>
  <si>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</si>
  <si>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</si>
  <si>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</si>
  <si>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</si>
  <si>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</si>
  <si>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</si>
  <si>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</si>
  <si>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</si>
  <si>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</si>
  <si>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</si>
  <si>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</si>
  <si>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</si>
  <si>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</si>
  <si>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</si>
  <si>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</si>
  <si>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</si>
  <si>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</si>
  <si>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</si>
  <si>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</si>
  <si>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</si>
  <si>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</si>
  <si>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</si>
  <si>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</si>
  <si>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</si>
  <si>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</si>
  <si>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</si>
  <si>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</si>
  <si>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</si>
  <si>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</si>
  <si>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</si>
  <si>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</si>
  <si>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</si>
  <si>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</si>
  <si>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</si>
  <si>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</si>
  <si>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</si>
  <si>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</si>
  <si>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</si>
  <si>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</si>
  <si>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</si>
  <si>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</si>
  <si>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</si>
  <si>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</si>
  <si>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</si>
  <si>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</si>
  <si>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</si>
  <si>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</si>
  <si>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</si>
  <si>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</si>
  <si>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</si>
  <si>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</si>
  <si>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</si>
  <si>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</si>
  <si>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</si>
  <si>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</si>
  <si>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</si>
  <si>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</si>
  <si>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</si>
  <si>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</si>
  <si>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</si>
  <si>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</si>
  <si>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</si>
  <si>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</si>
  <si>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</si>
  <si>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</si>
  <si>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</si>
  <si>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</si>
  <si>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</si>
  <si>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</si>
  <si>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</si>
  <si>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</si>
  <si>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</si>
  <si>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</si>
  <si>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</si>
  <si>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</si>
  <si>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</si>
  <si>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</si>
  <si>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</si>
  <si>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</si>
  <si>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</si>
  <si>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</si>
  <si>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</si>
  <si>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</si>
  <si>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</si>
  <si>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</si>
  <si>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</si>
  <si>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</si>
  <si>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</si>
  <si>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</si>
  <si>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</si>
  <si>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</si>
  <si>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</si>
  <si>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</si>
  <si>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</si>
  <si>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</si>
  <si>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</si>
  <si>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</si>
  <si>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</si>
  <si>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</si>
  <si>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</si>
  <si>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</si>
  <si>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</si>
  <si>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</si>
  <si>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</si>
  <si>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</si>
  <si>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</si>
  <si>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</si>
  <si>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</si>
  <si>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</si>
  <si>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</si>
  <si>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</si>
  <si>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</si>
  <si>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</si>
  <si>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</si>
  <si>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</si>
  <si>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</si>
  <si>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</si>
  <si>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</si>
  <si>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</si>
  <si>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</si>
  <si>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</si>
  <si>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</si>
  <si>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</si>
  <si>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</si>
  <si>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</si>
  <si>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</si>
  <si>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</si>
  <si>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</si>
  <si>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</si>
  <si>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</si>
  <si>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</si>
  <si>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</si>
  <si>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</si>
  <si>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</si>
  <si>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</si>
  <si>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</si>
  <si>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</si>
  <si>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</si>
  <si>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</si>
  <si>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</si>
  <si>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</si>
  <si>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</si>
  <si>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</si>
  <si>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</si>
  <si>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</si>
  <si>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</si>
  <si>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</si>
  <si>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</si>
  <si>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</si>
  <si>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</si>
  <si>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</si>
  <si>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</si>
  <si>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</si>
  <si>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</si>
  <si>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</si>
  <si>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</si>
  <si>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</si>
  <si>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</si>
  <si>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</si>
  <si>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</si>
  <si>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</si>
  <si>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</si>
  <si>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</si>
  <si>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</si>
  <si>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</si>
  <si>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</si>
  <si>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</si>
  <si>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</si>
  <si>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</si>
  <si>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</si>
  <si>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</si>
  <si>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</si>
  <si>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</si>
  <si>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</si>
  <si>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</si>
  <si>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</si>
  <si>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</si>
  <si>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</si>
  <si>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</si>
  <si>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</si>
  <si>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</si>
  <si>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</si>
  <si>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</si>
  <si>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</si>
  <si>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</si>
  <si>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</si>
  <si>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</si>
  <si>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</si>
  <si>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</si>
  <si>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</si>
  <si>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</si>
  <si>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</si>
  <si>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</si>
  <si>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</si>
  <si>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</si>
  <si>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</si>
  <si>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</si>
  <si>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</si>
  <si>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</si>
  <si>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</si>
  <si>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</si>
  <si>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</si>
  <si>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</si>
  <si>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</si>
  <si>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</si>
  <si>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</si>
  <si>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</si>
  <si>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</si>
  <si>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</si>
  <si>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</si>
  <si>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</si>
  <si>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</si>
  <si>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</si>
  <si>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</si>
  <si>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</si>
  <si>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</si>
  <si>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</si>
  <si>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</si>
  <si>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</si>
  <si>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</si>
  <si>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</si>
  <si>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</si>
  <si>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</si>
  <si>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</si>
  <si>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</si>
  <si>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</si>
  <si>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</si>
  <si>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</si>
  <si>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</si>
  <si>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</si>
  <si>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</si>
  <si>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</si>
  <si>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</si>
  <si>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</si>
  <si>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</si>
  <si>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</si>
  <si>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</si>
  <si>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</si>
  <si>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</si>
  <si>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</si>
  <si>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</si>
  <si>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</si>
  <si>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</si>
  <si>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</si>
  <si>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</si>
  <si>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</si>
  <si>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</si>
  <si>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</si>
  <si>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</si>
  <si>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</si>
  <si>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</si>
  <si>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</si>
  <si>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</si>
  <si>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</si>
  <si>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</si>
  <si>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</si>
  <si>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</si>
  <si>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</si>
  <si>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</si>
  <si>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</si>
  <si>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</si>
  <si>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</si>
  <si>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</si>
  <si>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</si>
  <si>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</si>
  <si>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</si>
  <si>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</si>
  <si>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</si>
  <si>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</si>
  <si>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</si>
  <si>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</si>
  <si>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</si>
  <si>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</si>
  <si>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</si>
  <si>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</si>
  <si>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</si>
  <si>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</si>
  <si>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</si>
  <si>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</si>
  <si>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</si>
  <si>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</si>
  <si>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</si>
  <si>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</si>
  <si>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</si>
  <si>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</si>
  <si>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</si>
  <si>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</si>
  <si>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</si>
  <si>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</si>
  <si>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</si>
  <si>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</si>
  <si>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</si>
  <si>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</si>
  <si>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</si>
  <si>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</si>
  <si>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</si>
  <si>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</si>
  <si>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</si>
  <si>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</si>
  <si>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</si>
  <si>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</si>
  <si>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</si>
  <si>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</si>
  <si>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</si>
  <si>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</si>
  <si>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</si>
  <si>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</si>
  <si>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</si>
  <si>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</si>
  <si>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</si>
  <si>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</si>
  <si>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</si>
  <si>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</si>
  <si>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</si>
  <si>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</si>
  <si>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</si>
  <si>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</si>
  <si>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</si>
  <si>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</si>
  <si>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</si>
  <si>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</si>
  <si>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</si>
  <si>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</si>
  <si>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</si>
  <si>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</si>
  <si>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</si>
  <si>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</si>
  <si>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</si>
  <si>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</si>
  <si>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</si>
  <si>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</si>
  <si>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</si>
  <si>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</si>
  <si>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</si>
  <si>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</si>
  <si>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</si>
  <si>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</si>
  <si>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</si>
  <si>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</si>
  <si>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</si>
  <si>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</si>
  <si>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</si>
  <si>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</si>
  <si>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</si>
  <si>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</si>
  <si>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</si>
  <si>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</si>
  <si>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</si>
  <si>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</si>
  <si>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</si>
  <si>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</si>
  <si>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</si>
  <si>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</si>
  <si>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</si>
  <si>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</si>
  <si>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</si>
  <si>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</si>
  <si>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</si>
  <si>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</si>
  <si>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</si>
  <si>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</si>
  <si>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</si>
  <si>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</si>
  <si>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</si>
  <si>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</si>
  <si>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</si>
  <si>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</si>
  <si>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</si>
  <si>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</si>
  <si>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</si>
  <si>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</si>
  <si>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</si>
  <si>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</si>
  <si>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</si>
  <si>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</si>
  <si>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</si>
  <si>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</si>
  <si>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</si>
  <si>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</si>
  <si>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</si>
  <si>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</si>
  <si>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</si>
  <si>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</si>
  <si>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</si>
  <si>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</si>
  <si>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</si>
  <si>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</si>
  <si>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</si>
  <si>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</si>
  <si>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</si>
  <si>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</si>
  <si>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</si>
  <si>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</si>
  <si>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</si>
  <si>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</si>
  <si>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</si>
  <si>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</si>
  <si>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</si>
  <si>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</si>
  <si>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</si>
  <si>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</si>
  <si>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</si>
  <si>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</si>
  <si>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</si>
  <si>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</si>
  <si>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</si>
  <si>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</si>
  <si>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</si>
  <si>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</si>
  <si>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</si>
  <si>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</si>
  <si>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</si>
  <si>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</si>
  <si>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</si>
  <si>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</si>
  <si>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</si>
  <si>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</si>
  <si>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</si>
  <si>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</si>
  <si>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</si>
  <si>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</si>
  <si>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</si>
  <si>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</si>
  <si>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</si>
  <si>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</si>
  <si>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</si>
  <si>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</si>
  <si>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</si>
  <si>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</si>
  <si>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</si>
  <si>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</si>
  <si>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</si>
  <si>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</si>
  <si>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</si>
  <si>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</si>
  <si>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</si>
  <si>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</si>
  <si>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</si>
  <si>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</si>
  <si>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</si>
  <si>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</si>
  <si>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</si>
  <si>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</si>
  <si>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</si>
  <si>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</si>
  <si>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</si>
  <si>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</si>
  <si>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</si>
  <si>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</si>
  <si>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</si>
  <si>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</si>
  <si>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</si>
  <si>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</si>
  <si>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</si>
  <si>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</si>
  <si>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</si>
  <si>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</si>
  <si>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</si>
  <si>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</si>
  <si>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</si>
  <si>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</si>
  <si>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</si>
  <si>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</si>
  <si>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</si>
  <si>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</si>
  <si>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</si>
  <si>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</si>
  <si>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</si>
  <si>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</si>
  <si>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</si>
  <si>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</si>
  <si>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</si>
  <si>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</si>
  <si>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</si>
  <si>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</si>
  <si>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</si>
  <si>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</si>
  <si>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</si>
  <si>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</si>
  <si>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</si>
  <si>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</si>
  <si>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</si>
  <si>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</si>
  <si>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</si>
  <si>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</si>
  <si>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</si>
  <si>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</si>
  <si>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</si>
  <si>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</si>
  <si>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</si>
  <si>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</si>
  <si>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</si>
  <si>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</si>
  <si>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</si>
  <si>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</si>
  <si>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</si>
  <si>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</si>
  <si>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</si>
  <si>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</si>
  <si>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</si>
  <si>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</si>
  <si>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</si>
  <si>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</si>
  <si>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</si>
  <si>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</si>
  <si>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</si>
  <si>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</si>
  <si>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</si>
  <si>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</si>
  <si>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</si>
  <si>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</si>
  <si>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</si>
  <si>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</si>
  <si>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</si>
  <si>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</si>
  <si>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</si>
  <si>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</si>
  <si>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</si>
  <si>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</si>
  <si>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</si>
  <si>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</si>
  <si>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</si>
  <si>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</si>
  <si>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</si>
  <si>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</si>
  <si>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</si>
  <si>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</si>
  <si>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</si>
  <si>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</si>
  <si>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</si>
  <si>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</si>
  <si>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</si>
  <si>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</si>
  <si>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</si>
  <si>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</si>
  <si>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</si>
  <si>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</si>
  <si>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</si>
  <si>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</si>
  <si>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</si>
  <si>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</si>
  <si>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</si>
  <si>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</si>
  <si>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</si>
  <si>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</si>
  <si>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</si>
  <si>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</si>
  <si>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</si>
  <si>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</si>
  <si>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</si>
  <si>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</si>
  <si>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</si>
  <si>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</si>
  <si>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</si>
  <si>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</si>
  <si>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</si>
  <si>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</si>
  <si>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</si>
  <si>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</si>
  <si>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</si>
  <si>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</si>
  <si>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</si>
  <si>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</si>
  <si>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</si>
  <si>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</si>
  <si>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</si>
  <si>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</si>
  <si>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</si>
  <si>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</si>
  <si>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</si>
  <si>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</si>
  <si>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</si>
  <si>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</si>
  <si>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</si>
  <si>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</si>
  <si>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</si>
  <si>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</si>
  <si>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</si>
  <si>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</si>
  <si>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</si>
  <si>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</si>
  <si>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</si>
  <si>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</si>
  <si>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</si>
  <si>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</si>
  <si>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</si>
  <si>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</si>
  <si>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</si>
  <si>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</si>
  <si>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</si>
  <si>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</si>
  <si>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</si>
  <si>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</si>
  <si>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</si>
  <si>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</si>
  <si>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</si>
  <si>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</si>
  <si>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</si>
  <si>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</si>
  <si>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</si>
  <si>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</si>
  <si>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</si>
  <si>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</si>
  <si>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</si>
  <si>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</si>
  <si>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</si>
  <si>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</si>
  <si>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</si>
  <si>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</si>
  <si>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</si>
  <si>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</si>
  <si>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</si>
  <si>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</si>
  <si>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</si>
  <si>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</si>
  <si>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</si>
  <si>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</si>
  <si>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</si>
  <si>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</si>
  <si>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</si>
  <si>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</si>
  <si>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</si>
  <si>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</si>
  <si>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</si>
  <si>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</si>
  <si>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</si>
  <si>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</si>
  <si>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</si>
  <si>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</si>
  <si>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</si>
  <si>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</si>
  <si>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</si>
  <si>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</si>
  <si>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</si>
  <si>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</si>
  <si>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</si>
  <si>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</si>
  <si>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</si>
  <si>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</si>
  <si>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</si>
  <si>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</si>
  <si>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</si>
  <si>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</si>
  <si>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</si>
  <si>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</si>
  <si>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</si>
  <si>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</si>
  <si>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</si>
  <si>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</si>
  <si>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</si>
  <si>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</si>
  <si>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</si>
  <si>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</si>
  <si>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</si>
  <si>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</si>
  <si>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</si>
  <si>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</si>
  <si>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</si>
  <si>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</si>
  <si>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</si>
  <si>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</si>
  <si>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</si>
  <si>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</si>
  <si>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</si>
  <si>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</si>
  <si>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</si>
  <si>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</si>
  <si>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</si>
  <si>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</si>
  <si>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</si>
  <si>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</si>
  <si>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</si>
  <si>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</si>
  <si>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</si>
  <si>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</si>
  <si>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</si>
  <si>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</si>
  <si>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</si>
  <si>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</si>
  <si>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</si>
  <si>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</si>
  <si>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</si>
  <si>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</si>
  <si>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</si>
  <si>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</si>
  <si>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</si>
  <si>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</si>
  <si>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</si>
  <si>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</si>
  <si>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</si>
  <si>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</si>
  <si>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</si>
  <si>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</si>
  <si>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</si>
  <si>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</si>
  <si>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</si>
  <si>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</si>
  <si>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</si>
  <si>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</si>
  <si>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</si>
  <si>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</si>
  <si>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</si>
  <si>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</si>
  <si>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</si>
  <si>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</si>
  <si>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</si>
  <si>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</si>
  <si>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</si>
  <si>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</si>
  <si>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</si>
  <si>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</si>
  <si>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</si>
  <si>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</si>
  <si>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</si>
  <si>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</si>
  <si>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</si>
  <si>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</si>
  <si>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</si>
  <si>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</si>
  <si>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</si>
  <si>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</si>
  <si>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</si>
  <si>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</si>
  <si>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</si>
  <si>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</si>
  <si>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</si>
  <si>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</si>
  <si>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</si>
  <si>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</si>
  <si>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</si>
  <si>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</si>
  <si>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</si>
  <si>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</si>
  <si>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</si>
  <si>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</si>
  <si>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</si>
  <si>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</si>
  <si>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</si>
  <si>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</si>
  <si>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</si>
  <si>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</si>
  <si>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</si>
  <si>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</si>
  <si>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</si>
  <si>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</si>
  <si>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</si>
  <si>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</si>
  <si>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</si>
  <si>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</si>
  <si>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</si>
  <si>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</si>
  <si>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</si>
  <si>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</si>
  <si>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</si>
  <si>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</si>
  <si>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</si>
  <si>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</si>
  <si>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</si>
  <si>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</si>
  <si>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</si>
  <si>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</si>
  <si>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</si>
  <si>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</si>
  <si>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</si>
  <si>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</si>
  <si>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</si>
  <si>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</si>
  <si>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</si>
  <si>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</si>
  <si>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</si>
  <si>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</si>
  <si>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</si>
  <si>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</si>
  <si>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</si>
  <si>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</si>
  <si>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</si>
  <si>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</si>
  <si>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</si>
  <si>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</si>
  <si>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</si>
  <si>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</si>
  <si>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</si>
  <si>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</si>
  <si>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</si>
  <si>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</si>
  <si>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</si>
  <si>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</si>
  <si>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</si>
  <si>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</si>
  <si>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</si>
  <si>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</si>
  <si>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</si>
  <si>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</si>
  <si>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</si>
  <si>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</si>
  <si>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</si>
  <si>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</si>
  <si>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</si>
  <si>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</si>
  <si>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</si>
  <si>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</si>
  <si>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</si>
  <si>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</si>
  <si>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</si>
  <si>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</si>
  <si>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</si>
  <si>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</si>
  <si>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</si>
  <si>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</si>
  <si>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</si>
  <si>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</si>
  <si>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</si>
  <si>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</si>
  <si>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</si>
  <si>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</si>
  <si>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</si>
  <si>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</si>
  <si>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</si>
  <si>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</si>
  <si>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</si>
  <si>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</si>
  <si>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</si>
  <si>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</si>
  <si>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</si>
  <si>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</si>
  <si>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</si>
  <si>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</si>
  <si>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</si>
  <si>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</si>
  <si>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</si>
  <si>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</si>
  <si>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</si>
  <si>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</si>
  <si>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</si>
  <si>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</si>
  <si>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</si>
  <si>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</si>
  <si>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</si>
  <si>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</si>
  <si>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</si>
  <si>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</si>
  <si>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</si>
  <si>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</si>
  <si>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</si>
  <si>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</si>
  <si>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</si>
  <si>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</si>
  <si>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</si>
  <si>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</si>
  <si>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</si>
  <si>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</si>
  <si>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</si>
  <si>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</si>
  <si>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</si>
  <si>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</si>
  <si>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</si>
  <si>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</si>
  <si>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</si>
  <si>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</si>
  <si>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</si>
  <si>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</si>
  <si>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</si>
  <si>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</si>
  <si>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</si>
  <si>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</si>
  <si>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</si>
  <si>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</si>
  <si>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</si>
  <si>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</si>
  <si>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</si>
  <si>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</si>
  <si>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</si>
  <si>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</si>
  <si>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</si>
  <si>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</si>
  <si>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</si>
  <si>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</si>
  <si>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</si>
  <si>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</si>
  <si>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</si>
  <si>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</si>
  <si>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</si>
  <si>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</si>
  <si>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</si>
  <si>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</si>
  <si>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</si>
  <si>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</si>
  <si>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</si>
  <si>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</si>
  <si>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</si>
  <si>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</si>
  <si>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</si>
  <si>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</si>
  <si>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</si>
  <si>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</si>
  <si>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</si>
  <si>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</si>
  <si>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</si>
  <si>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</si>
  <si>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</si>
  <si>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</si>
  <si>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</si>
  <si>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</si>
  <si>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</si>
  <si>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</si>
  <si>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</si>
  <si>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</si>
  <si>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</si>
  <si>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</si>
  <si>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</si>
  <si>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</si>
  <si>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</si>
  <si>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</si>
  <si>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</si>
  <si>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</si>
  <si>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</si>
  <si>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</si>
  <si>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</si>
  <si>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</si>
  <si>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</si>
  <si>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</si>
  <si>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</si>
  <si>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</si>
  <si>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</si>
  <si>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</si>
  <si>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</si>
  <si>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</si>
  <si>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</si>
  <si>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</si>
  <si>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</si>
  <si>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</si>
  <si>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</si>
  <si>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</si>
  <si>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</si>
  <si>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</si>
  <si>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</si>
  <si>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</si>
  <si>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</si>
  <si>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</si>
  <si>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</si>
  <si>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</si>
  <si>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</si>
  <si>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</si>
  <si>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</si>
  <si>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</si>
  <si>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</si>
  <si>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</si>
  <si>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</si>
  <si>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</si>
  <si>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</si>
  <si>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</si>
  <si>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</si>
  <si>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</si>
  <si>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</si>
  <si>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</si>
  <si>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</si>
  <si>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</si>
  <si>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</si>
  <si>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</si>
  <si>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</si>
  <si>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</si>
  <si>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</si>
  <si>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</si>
  <si>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</si>
  <si>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</si>
  <si>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</si>
  <si>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</si>
  <si>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</si>
  <si>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</si>
  <si>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</si>
  <si>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</si>
  <si>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</si>
  <si>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</si>
  <si>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</si>
  <si>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</si>
  <si>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</si>
  <si>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</si>
  <si>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</si>
  <si>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</si>
  <si>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</si>
  <si>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</si>
  <si>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</si>
  <si>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</si>
  <si>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</si>
  <si>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</si>
  <si>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</si>
  <si>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</si>
  <si>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</si>
  <si>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</si>
  <si>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</si>
  <si>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</si>
  <si>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</si>
  <si>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</si>
  <si>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</si>
  <si>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</si>
  <si>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</si>
  <si>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</si>
  <si>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</si>
  <si>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</si>
  <si>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</si>
  <si>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</si>
  <si>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</si>
  <si>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</si>
  <si>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</si>
  <si>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</si>
  <si>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</si>
  <si>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</si>
  <si>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</si>
  <si>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</si>
  <si>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</si>
  <si>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</si>
  <si>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</si>
  <si>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</si>
  <si>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</si>
  <si>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</si>
  <si>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</si>
  <si>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</si>
  <si>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</si>
  <si>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</si>
  <si>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</si>
  <si>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</si>
  <si>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</si>
  <si>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</si>
  <si>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</si>
  <si>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</si>
  <si>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</si>
  <si>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</si>
  <si>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</si>
  <si>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</si>
  <si>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</si>
  <si>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</si>
  <si>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</si>
  <si>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</si>
  <si>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</si>
  <si>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</si>
  <si>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</si>
  <si>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</si>
  <si>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</si>
  <si>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</si>
  <si>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</si>
  <si>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</si>
  <si>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</si>
  <si>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</si>
  <si>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</si>
  <si>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</si>
  <si>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</si>
  <si>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</si>
  <si>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</si>
  <si>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</si>
  <si>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</si>
  <si>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</si>
  <si>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</si>
  <si>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</si>
  <si>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</si>
  <si>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</si>
  <si>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</si>
  <si>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</si>
  <si>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</si>
  <si>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</si>
  <si>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</si>
  <si>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</si>
  <si>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</si>
  <si>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</si>
  <si>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</si>
  <si>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</si>
  <si>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</si>
  <si>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</si>
  <si>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</si>
  <si>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</si>
  <si>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</si>
  <si>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</si>
  <si>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</si>
  <si>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</si>
  <si>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</si>
  <si>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</si>
  <si>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</si>
  <si>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</si>
  <si>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</si>
  <si>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</si>
  <si>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</si>
  <si>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</si>
  <si>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</si>
  <si>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</si>
  <si>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</si>
  <si>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</si>
  <si>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</si>
  <si>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</si>
  <si>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</si>
  <si>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</si>
  <si>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</si>
  <si>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</si>
  <si>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</si>
  <si>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</si>
  <si>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</si>
  <si>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</si>
  <si>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</si>
  <si>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</si>
  <si>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</si>
  <si>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</si>
  <si>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</si>
  <si>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</si>
  <si>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</si>
  <si>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</si>
  <si>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</si>
  <si>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</si>
  <si>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</si>
  <si>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</si>
  <si>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</si>
  <si>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</si>
  <si>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</si>
  <si>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</si>
  <si>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</si>
  <si>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</si>
  <si>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</si>
  <si>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</si>
  <si>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</si>
  <si>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</si>
  <si>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</si>
  <si>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</si>
  <si>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</si>
  <si>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</si>
  <si>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</si>
  <si>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</si>
  <si>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</si>
  <si>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</si>
  <si>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</si>
  <si>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</si>
  <si>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</si>
  <si>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</si>
  <si>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</si>
  <si>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</si>
  <si>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</si>
  <si>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</si>
  <si>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</si>
  <si>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</si>
  <si>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</si>
  <si>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</si>
  <si>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</si>
  <si>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</si>
  <si>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</si>
  <si>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</si>
  <si>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</si>
  <si>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</si>
  <si>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</si>
  <si>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</si>
  <si>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</si>
  <si>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</si>
  <si>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</si>
  <si>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</si>
  <si>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</si>
  <si>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</si>
  <si>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</si>
  <si>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</si>
  <si>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</si>
  <si>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</si>
  <si>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</si>
  <si>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</si>
  <si>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</si>
  <si>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</si>
  <si>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</si>
  <si>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</si>
  <si>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</si>
  <si>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</si>
  <si>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</si>
  <si>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</si>
  <si>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</si>
  <si>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</si>
  <si>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</si>
  <si>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</si>
  <si>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</si>
  <si>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</si>
  <si>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</si>
  <si>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</si>
  <si>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</si>
  <si>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</si>
  <si>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</si>
  <si>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</si>
  <si>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</si>
  <si>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</si>
  <si>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</si>
  <si>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</si>
  <si>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</si>
  <si>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</si>
  <si>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</si>
  <si>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</si>
  <si>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</si>
  <si>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</si>
  <si>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</si>
  <si>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</si>
  <si>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</si>
  <si>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</si>
  <si>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</si>
  <si>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</si>
  <si>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</si>
  <si>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</si>
  <si>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</si>
  <si>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</si>
  <si>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</si>
  <si>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</si>
  <si>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</si>
  <si>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</si>
  <si>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</si>
  <si>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</si>
  <si>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</si>
  <si>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</si>
  <si>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</si>
  <si>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</si>
  <si>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</si>
  <si>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</si>
  <si>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</si>
  <si>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</si>
  <si>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</si>
  <si>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</si>
  <si>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</si>
  <si>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</si>
  <si>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</si>
  <si>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</si>
  <si>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</si>
  <si>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</si>
  <si>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</si>
  <si>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</si>
  <si>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</si>
  <si>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</si>
  <si>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</si>
  <si>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</si>
  <si>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</si>
  <si>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</si>
  <si>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</si>
  <si>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</si>
  <si>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</si>
  <si>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</si>
  <si>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</si>
  <si>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</si>
  <si>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</si>
  <si>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</si>
  <si>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</si>
  <si>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</si>
  <si>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</si>
  <si>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</si>
  <si>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</si>
  <si>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</si>
  <si>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</si>
  <si>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</si>
  <si>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</si>
  <si>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</si>
  <si>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</si>
  <si>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</si>
  <si>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</si>
  <si>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</si>
  <si>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</si>
  <si>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</si>
  <si>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</si>
  <si>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</si>
  <si>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</si>
  <si>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</si>
  <si>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</si>
  <si>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</si>
  <si>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</si>
  <si>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</si>
  <si>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</si>
  <si>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</si>
  <si>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</si>
  <si>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</si>
  <si>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</si>
  <si>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</si>
  <si>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</si>
  <si>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</si>
  <si>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</si>
  <si>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</si>
  <si>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</si>
  <si>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</si>
  <si>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</si>
  <si>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</si>
  <si>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</si>
  <si>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</si>
  <si>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</si>
  <si>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</si>
  <si>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</si>
  <si>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</si>
  <si>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</si>
  <si>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</si>
  <si>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</si>
  <si>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</si>
  <si>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</si>
  <si>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</si>
  <si>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</si>
  <si>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</si>
  <si>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</si>
  <si>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</si>
  <si>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</si>
  <si>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</si>
  <si>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</si>
  <si>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</si>
  <si>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</si>
  <si>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</si>
  <si>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</si>
  <si>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</si>
  <si>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</si>
  <si>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</si>
  <si>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</si>
  <si>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</si>
  <si>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</si>
  <si>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</si>
  <si>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</si>
  <si>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</si>
  <si>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</si>
  <si>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</si>
  <si>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</si>
  <si>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</si>
  <si>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</si>
  <si>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</si>
  <si>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</si>
  <si>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</si>
  <si>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</si>
  <si>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</si>
  <si>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</si>
  <si>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</si>
  <si>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</si>
  <si>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</si>
  <si>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</si>
  <si>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</si>
  <si>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</si>
  <si>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</si>
  <si>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</si>
  <si>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</si>
  <si>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</si>
  <si>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</si>
  <si>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</si>
  <si>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</si>
  <si>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</si>
  <si>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</si>
  <si>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</si>
  <si>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</si>
  <si>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</si>
  <si>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</si>
  <si>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</si>
  <si>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</si>
  <si>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</si>
  <si>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</si>
  <si>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</si>
  <si>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</si>
  <si>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</si>
  <si>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</si>
  <si>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</si>
  <si>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</si>
  <si>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</si>
  <si>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</si>
  <si>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</si>
  <si>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</si>
  <si>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</si>
  <si>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</si>
  <si>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</si>
  <si>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</si>
  <si>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</si>
  <si>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</si>
  <si>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</si>
  <si>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</si>
  <si>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</si>
  <si>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</si>
  <si>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</si>
  <si>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</si>
  <si>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</si>
  <si>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</si>
  <si>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</si>
  <si>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</si>
  <si>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</si>
  <si>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</si>
  <si>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</si>
  <si>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</si>
  <si>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</si>
  <si>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</si>
  <si>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</si>
  <si>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</si>
  <si>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</si>
  <si>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</si>
  <si>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</si>
  <si>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</si>
  <si>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</si>
  <si>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</si>
  <si>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</si>
  <si>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</si>
  <si>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</si>
  <si>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</si>
  <si>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</si>
  <si>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</si>
  <si>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</si>
  <si>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</si>
  <si>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</si>
  <si>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</si>
  <si>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</si>
  <si>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</si>
  <si>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</si>
  <si>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</si>
  <si>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</si>
  <si>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</si>
  <si>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</si>
  <si>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</si>
  <si>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</si>
  <si>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</si>
  <si>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</si>
  <si>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</si>
  <si>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</si>
  <si>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</si>
  <si>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</si>
  <si>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</si>
  <si>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</si>
  <si>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</si>
  <si>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</si>
  <si>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</si>
  <si>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</si>
  <si>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</si>
  <si>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</si>
  <si>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</si>
  <si>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</si>
  <si>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</si>
  <si>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</si>
  <si>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</si>
  <si>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</si>
  <si>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</si>
  <si>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</si>
  <si>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</si>
  <si>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</si>
  <si>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</si>
  <si>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</si>
  <si>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</si>
  <si>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</si>
  <si>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</si>
  <si>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</si>
  <si>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</si>
  <si>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</si>
  <si>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</si>
  <si>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</si>
  <si>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</si>
  <si>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</si>
  <si>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</si>
  <si>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</si>
  <si>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</si>
  <si>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</si>
  <si>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</si>
  <si>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</si>
  <si>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</si>
  <si>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</si>
  <si>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</si>
  <si>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</si>
  <si>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</si>
  <si>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</si>
  <si>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</si>
  <si>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</si>
  <si>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</si>
  <si>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</si>
  <si>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</si>
  <si>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</si>
  <si>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</si>
  <si>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</si>
  <si>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</si>
  <si>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</si>
  <si>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</si>
  <si>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</si>
  <si>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</si>
  <si>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</si>
  <si>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</si>
  <si>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</si>
  <si>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</si>
  <si>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</si>
  <si>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</si>
  <si>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</si>
  <si>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</si>
  <si>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</si>
  <si>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</si>
  <si>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</si>
  <si>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</si>
  <si>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</si>
  <si>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</si>
  <si>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</si>
  <si>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</si>
  <si>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</si>
  <si>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</si>
  <si>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</si>
  <si>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</si>
  <si>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</si>
  <si>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</si>
  <si>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</si>
  <si>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</si>
  <si>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</si>
  <si>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</si>
  <si>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</si>
  <si>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</si>
  <si>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</si>
  <si>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</si>
  <si>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</si>
  <si>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</si>
  <si>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</si>
  <si>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</si>
  <si>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</si>
  <si>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</si>
  <si>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</si>
  <si>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</si>
  <si>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</si>
  <si>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</si>
  <si>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</si>
  <si>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</si>
  <si>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</si>
  <si>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</si>
  <si>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</si>
  <si>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</si>
  <si>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</si>
  <si>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</si>
  <si>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</si>
  <si>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</si>
  <si>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</si>
  <si>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</si>
  <si>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</si>
  <si>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</si>
  <si>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</si>
  <si>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</si>
  <si>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</si>
  <si>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</si>
  <si>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</si>
  <si>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</si>
  <si>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</si>
  <si>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</si>
  <si>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</si>
  <si>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</si>
  <si>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</si>
  <si>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</si>
  <si>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</si>
  <si>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</si>
  <si>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</si>
  <si>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</si>
  <si>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</si>
  <si>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</si>
  <si>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</si>
  <si>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</si>
  <si>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</si>
  <si>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</si>
  <si>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</si>
  <si>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</si>
  <si>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</si>
  <si>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</si>
  <si>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</si>
  <si>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</si>
  <si>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</si>
  <si>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</si>
  <si>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</si>
  <si>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</si>
  <si>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</si>
  <si>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</si>
  <si>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</si>
  <si>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</si>
  <si>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</si>
  <si>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</si>
  <si>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</si>
  <si>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</si>
  <si>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</si>
  <si>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</si>
  <si>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</si>
  <si>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</si>
  <si>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</si>
  <si>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</si>
  <si>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</si>
  <si>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</si>
  <si>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</si>
  <si>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</si>
  <si>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</si>
  <si>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</si>
  <si>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</si>
  <si>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</si>
  <si>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</si>
  <si>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</si>
  <si>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</si>
  <si>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</si>
  <si>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</si>
  <si>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</si>
  <si>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</si>
  <si>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</si>
  <si>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</si>
  <si>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</si>
  <si>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</si>
  <si>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</si>
  <si>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</si>
  <si>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</si>
  <si>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</si>
  <si>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</si>
  <si>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</si>
  <si>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</si>
  <si>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</si>
  <si>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</si>
  <si>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</si>
  <si>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</si>
  <si>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</si>
  <si>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</si>
  <si>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</si>
  <si>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</si>
  <si>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</si>
  <si>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</si>
  <si>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</si>
  <si>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</si>
  <si>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</si>
  <si>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</si>
  <si>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</si>
  <si>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</si>
  <si>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</si>
  <si>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</si>
  <si>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</si>
  <si>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</si>
  <si>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</si>
  <si>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</si>
  <si>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</si>
  <si>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</si>
  <si>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</si>
  <si>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</si>
  <si>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</si>
  <si>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</si>
  <si>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</si>
  <si>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</si>
  <si>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</si>
  <si>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</si>
  <si>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</si>
  <si>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</si>
  <si>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</si>
  <si>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</si>
  <si>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</si>
  <si>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</si>
  <si>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</si>
  <si>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</si>
  <si>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</si>
  <si>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</si>
  <si>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</si>
  <si>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</si>
  <si>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</si>
  <si>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</si>
  <si>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</si>
  <si>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</si>
  <si>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</si>
  <si>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</si>
  <si>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</si>
  <si>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</si>
  <si>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</si>
  <si>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</si>
  <si>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</si>
  <si>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</si>
  <si>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</si>
  <si>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</si>
  <si>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</si>
  <si>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</si>
  <si>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</si>
  <si>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</si>
  <si>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</si>
  <si>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</si>
  <si>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</si>
  <si>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</si>
  <si>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</si>
  <si>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</si>
  <si>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</si>
  <si>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</si>
  <si>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</si>
  <si>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</si>
  <si>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</si>
  <si>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</si>
  <si>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</si>
  <si>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</si>
  <si>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</si>
  <si>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</si>
  <si>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</si>
  <si>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</si>
  <si>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</si>
  <si>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</si>
  <si>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</si>
  <si>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</si>
  <si>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</si>
  <si>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</si>
  <si>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</si>
  <si>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</si>
  <si>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</si>
  <si>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</si>
  <si>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</si>
  <si>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</si>
  <si>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</si>
  <si>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</si>
  <si>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</si>
  <si>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</si>
  <si>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</si>
  <si>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</si>
  <si>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</si>
  <si>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</si>
  <si>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</si>
  <si>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</si>
  <si>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</si>
  <si>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</si>
  <si>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</si>
  <si>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</si>
  <si>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</si>
  <si>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</si>
  <si>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</si>
  <si>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</si>
  <si>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</si>
  <si>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</si>
  <si>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</si>
  <si>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</si>
  <si>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</si>
  <si>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</si>
  <si>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</si>
  <si>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</si>
  <si>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</si>
  <si>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</si>
  <si>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</si>
  <si>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</si>
  <si>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</si>
  <si>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</si>
  <si>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</si>
  <si>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</si>
  <si>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</si>
  <si>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</si>
  <si>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</si>
  <si>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</si>
  <si>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</si>
  <si>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</si>
  <si>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</si>
  <si>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</si>
  <si>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</si>
  <si>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</si>
  <si>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</si>
  <si>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</si>
  <si>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</si>
  <si>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</si>
  <si>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</si>
  <si>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</si>
  <si>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</si>
  <si>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</si>
  <si>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</si>
  <si>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</si>
  <si>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</si>
  <si>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</si>
  <si>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</si>
  <si>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</si>
  <si>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</si>
  <si>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</si>
  <si>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</si>
  <si>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</si>
  <si>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</si>
  <si>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</si>
  <si>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</si>
  <si>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</si>
  <si>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</si>
  <si>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</si>
  <si>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</si>
  <si>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</si>
  <si>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</si>
  <si>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</si>
  <si>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</si>
  <si>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</si>
  <si>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</si>
  <si>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</si>
  <si>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</si>
  <si>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</si>
  <si>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</si>
  <si>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</si>
  <si>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</si>
  <si>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</si>
  <si>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</si>
  <si>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</si>
  <si>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</si>
  <si>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</si>
  <si>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</si>
  <si>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</si>
  <si>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</si>
  <si>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</si>
  <si>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</si>
  <si>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</si>
  <si>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</si>
  <si>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</si>
  <si>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</si>
  <si>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</si>
  <si>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</si>
  <si>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</si>
  <si>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</si>
  <si>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</si>
  <si>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</si>
  <si>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</si>
  <si>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</si>
  <si>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</si>
  <si>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</si>
  <si>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</si>
  <si>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</si>
  <si>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</si>
  <si>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</si>
  <si>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</si>
  <si>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</si>
  <si>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</si>
  <si>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</si>
  <si>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</si>
  <si>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</si>
  <si>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</si>
  <si>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</si>
  <si>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</si>
  <si>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</si>
  <si>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</si>
  <si>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</si>
  <si>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</si>
  <si>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</si>
  <si>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</si>
  <si>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</si>
  <si>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</si>
  <si>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</si>
  <si>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</si>
  <si>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</si>
  <si>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</si>
  <si>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</si>
  <si>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</si>
  <si>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</si>
  <si>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</si>
  <si>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</si>
  <si>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</si>
  <si>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</si>
  <si>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</si>
  <si>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</si>
  <si>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</si>
  <si>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</si>
  <si>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</si>
  <si>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</si>
  <si>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</si>
  <si>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</si>
  <si>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</si>
  <si>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</si>
  <si>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</si>
  <si>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</si>
  <si>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</si>
  <si>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</si>
  <si>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</si>
  <si>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</si>
  <si>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</si>
  <si>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</si>
  <si>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</si>
  <si>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</si>
  <si>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</si>
  <si>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</si>
  <si>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</si>
  <si>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</si>
  <si>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</si>
  <si>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</si>
  <si>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</si>
  <si>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</si>
  <si>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</si>
  <si>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</si>
  <si>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</si>
  <si>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</si>
  <si>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</si>
  <si>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</si>
  <si>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</si>
  <si>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</si>
  <si>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</si>
  <si>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</si>
  <si>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</si>
  <si>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</si>
  <si>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</si>
  <si>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</si>
  <si>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</si>
  <si>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</si>
  <si>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</si>
  <si>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</si>
  <si>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</si>
  <si>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</si>
  <si>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</si>
  <si>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</si>
  <si>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</si>
  <si>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</si>
  <si>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</si>
  <si>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</si>
  <si>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</si>
  <si>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</si>
  <si>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</si>
  <si>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</si>
  <si>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</si>
  <si>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</si>
  <si>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</si>
  <si>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</si>
  <si>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</si>
  <si>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</si>
  <si>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</si>
  <si>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</si>
  <si>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</si>
  <si>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</si>
  <si>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</si>
  <si>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</si>
  <si>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</si>
  <si>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</si>
  <si>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</si>
  <si>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</si>
  <si>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</si>
  <si>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</si>
  <si>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</si>
  <si>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</si>
  <si>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</si>
  <si>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</si>
  <si>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</si>
  <si>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</si>
  <si>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</si>
  <si>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</si>
  <si>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</si>
  <si>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</si>
  <si>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</si>
  <si>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</si>
  <si>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</si>
  <si>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</si>
  <si>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</si>
  <si>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</si>
  <si>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</si>
  <si>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</si>
  <si>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</si>
  <si>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</si>
  <si>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</si>
  <si>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</si>
  <si>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</si>
  <si>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</si>
  <si>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</si>
  <si>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</si>
  <si>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</si>
  <si>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</si>
  <si>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</si>
  <si>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</si>
  <si>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</si>
  <si>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</si>
  <si>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</si>
  <si>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</si>
  <si>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</si>
  <si>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</si>
  <si>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</si>
  <si>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</si>
  <si>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</si>
  <si>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</si>
  <si>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</si>
  <si>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</si>
  <si>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</si>
  <si>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</si>
  <si>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</si>
  <si>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</si>
  <si>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</si>
  <si>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</si>
  <si>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</si>
  <si>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</si>
  <si>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</si>
  <si>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</si>
  <si>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</si>
  <si>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</si>
  <si>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</si>
  <si>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</si>
  <si>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</si>
  <si>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</si>
  <si>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</si>
  <si>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</si>
  <si>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</si>
  <si>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</si>
  <si>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</si>
  <si>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</si>
  <si>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</si>
  <si>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</si>
  <si>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</si>
  <si>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</si>
  <si>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</si>
  <si>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</si>
  <si>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</si>
  <si>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</si>
  <si>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</si>
  <si>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</si>
  <si>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</si>
  <si>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</si>
  <si>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</si>
  <si>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</si>
  <si>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</si>
  <si>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</si>
  <si>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</si>
  <si>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</si>
  <si>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</si>
  <si>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</si>
  <si>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</si>
  <si>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</si>
  <si>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</si>
  <si>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</si>
  <si>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</si>
  <si>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</si>
  <si>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</si>
  <si>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</si>
  <si>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</si>
  <si>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</si>
  <si>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</si>
  <si>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</si>
  <si>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</si>
  <si>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</si>
  <si>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</si>
  <si>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</si>
  <si>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</si>
  <si>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</si>
  <si>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</si>
  <si>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</si>
  <si>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</si>
  <si>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</si>
  <si>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</si>
  <si>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</si>
  <si>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</si>
  <si>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</si>
  <si>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</si>
  <si>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</si>
  <si>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</si>
  <si>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</si>
  <si>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</si>
  <si>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</si>
  <si>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</si>
  <si>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</si>
  <si>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</si>
  <si>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</si>
  <si>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</si>
  <si>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</si>
  <si>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</si>
  <si>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</si>
  <si>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</si>
  <si>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</si>
  <si>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</si>
  <si>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</si>
  <si>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</si>
  <si>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</si>
  <si>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</si>
  <si>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</si>
  <si>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</si>
  <si>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</si>
  <si>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</si>
  <si>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</si>
  <si>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</si>
  <si>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</si>
  <si>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</si>
  <si>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</si>
  <si>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</si>
  <si>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</si>
  <si>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</si>
  <si>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</si>
  <si>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</si>
  <si>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</si>
  <si>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</si>
  <si>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</si>
  <si>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</si>
  <si>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</si>
  <si>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</si>
  <si>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</si>
  <si>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</si>
  <si>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</si>
  <si>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</si>
  <si>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</si>
  <si>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</si>
  <si>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</si>
  <si>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</si>
  <si>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</si>
  <si>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</si>
  <si>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</si>
  <si>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</si>
  <si>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</si>
  <si>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</si>
  <si>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</si>
  <si>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</si>
  <si>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</si>
  <si>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</si>
  <si>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</si>
  <si>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</si>
  <si>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</si>
  <si>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</si>
  <si>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</si>
  <si>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</si>
  <si>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</si>
  <si>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</si>
  <si>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</si>
  <si>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</si>
  <si>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</si>
  <si>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</si>
  <si>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</si>
  <si>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</si>
  <si>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</si>
  <si>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</si>
  <si>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</si>
  <si>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</si>
  <si>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</si>
  <si>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</si>
  <si>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</si>
  <si>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</si>
  <si>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</si>
  <si>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</si>
  <si>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</si>
  <si>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</si>
  <si>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</si>
  <si>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</si>
  <si>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</si>
  <si>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</si>
  <si>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</si>
  <si>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</si>
  <si>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</si>
  <si>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</si>
  <si>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</si>
  <si>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</si>
  <si>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</si>
  <si>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</si>
  <si>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</si>
  <si>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</si>
  <si>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</si>
  <si>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</si>
  <si>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</si>
  <si>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</si>
  <si>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</si>
  <si>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</si>
  <si>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</si>
  <si>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</si>
  <si>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</si>
  <si>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</si>
  <si>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</si>
  <si>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</si>
  <si>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</si>
  <si>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</si>
  <si>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</si>
  <si>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</si>
  <si>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</si>
  <si>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</si>
  <si>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</si>
  <si>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</si>
  <si>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</si>
  <si>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</si>
  <si>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</si>
  <si>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</si>
  <si>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</si>
  <si>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</si>
  <si>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</si>
  <si>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</si>
  <si>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</si>
  <si>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</si>
  <si>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</si>
  <si>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</si>
  <si>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</si>
  <si>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</si>
  <si>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</si>
  <si>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</si>
  <si>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</si>
  <si>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</si>
  <si>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</si>
  <si>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</si>
  <si>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</si>
  <si>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</si>
  <si>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</si>
  <si>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</si>
  <si>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</si>
  <si>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</si>
  <si>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</si>
  <si>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</si>
  <si>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</si>
  <si>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</si>
  <si>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</si>
  <si>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</si>
  <si>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</si>
  <si>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</si>
  <si>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</si>
  <si>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</si>
  <si>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</si>
  <si>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</si>
  <si>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</si>
  <si>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</si>
  <si>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</si>
  <si>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</si>
  <si>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</si>
  <si>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</si>
  <si>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</si>
  <si>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</si>
  <si>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</si>
  <si>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</si>
  <si>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</si>
  <si>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</si>
  <si>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</si>
  <si>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</si>
  <si>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</si>
  <si>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</si>
  <si>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</si>
  <si>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</si>
  <si>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</si>
  <si>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</si>
  <si>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</si>
  <si>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</si>
  <si>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</si>
  <si>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</si>
  <si>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</si>
  <si>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</si>
  <si>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</si>
  <si>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</si>
  <si>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</si>
  <si>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</si>
  <si>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</si>
  <si>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</si>
  <si>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</si>
  <si>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</si>
  <si>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</si>
  <si>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</si>
  <si>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</si>
  <si>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</si>
  <si>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</si>
  <si>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</si>
  <si>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</si>
  <si>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</si>
  <si>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</si>
  <si>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</si>
  <si>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</si>
  <si>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</si>
  <si>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</si>
  <si>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</si>
  <si>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</si>
  <si>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</si>
  <si>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</si>
  <si>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</si>
  <si>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</si>
  <si>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</si>
  <si>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</si>
  <si>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</si>
  <si>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</si>
  <si>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</si>
  <si>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</si>
  <si>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</si>
  <si>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</si>
  <si>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</si>
  <si>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</si>
  <si>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</si>
  <si>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</si>
  <si>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</si>
  <si>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</si>
  <si>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</si>
  <si>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</si>
  <si>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</si>
  <si>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</si>
  <si>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</si>
  <si>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</si>
  <si>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</si>
  <si>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</si>
  <si>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</si>
  <si>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</si>
  <si>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</si>
  <si>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</si>
  <si>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</si>
  <si>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</si>
  <si>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</si>
  <si>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</si>
  <si>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</si>
  <si>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</si>
  <si>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</si>
  <si>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</si>
  <si>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</si>
  <si>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</si>
  <si>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</si>
  <si>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</si>
  <si>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</si>
  <si>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</si>
  <si>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</si>
  <si>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</si>
  <si>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</si>
  <si>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</si>
  <si>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</si>
  <si>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</si>
  <si>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</si>
  <si>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</si>
  <si>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</si>
  <si>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</si>
  <si>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</si>
  <si>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</si>
  <si>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</si>
  <si>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</si>
  <si>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</si>
  <si>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</si>
  <si>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</si>
  <si>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</si>
  <si>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</si>
  <si>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</si>
  <si>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</si>
  <si>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</si>
  <si>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</si>
  <si>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</si>
  <si>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</si>
  <si>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</si>
  <si>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</si>
  <si>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</si>
  <si>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</si>
  <si>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</si>
  <si>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</si>
  <si>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</si>
  <si>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</si>
  <si>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</si>
  <si>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</si>
  <si>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</si>
  <si>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</si>
  <si>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</si>
  <si>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</si>
  <si>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</si>
  <si>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</si>
  <si>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</si>
  <si>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</si>
  <si>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</si>
  <si>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</si>
  <si>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</si>
  <si>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</si>
  <si>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</si>
  <si>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</si>
  <si>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</si>
  <si>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</si>
  <si>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</si>
  <si>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</si>
  <si>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</si>
  <si>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</si>
  <si>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</si>
  <si>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</si>
  <si>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</si>
  <si>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</si>
  <si>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</si>
  <si>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</si>
  <si>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</si>
  <si>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</si>
  <si>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</si>
  <si>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</si>
  <si>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</si>
  <si>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</si>
  <si>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</si>
  <si>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</si>
  <si>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</si>
  <si>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</si>
  <si>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</si>
  <si>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</si>
  <si>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</si>
  <si>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</si>
  <si>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</si>
  <si>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</si>
  <si>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</si>
  <si>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</si>
  <si>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</si>
  <si>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</si>
  <si>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</si>
  <si>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</si>
  <si>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</si>
  <si>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</si>
  <si>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</si>
  <si>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</si>
  <si>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</si>
  <si>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</si>
  <si>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</si>
  <si>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</si>
  <si>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</si>
  <si>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</si>
  <si>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</si>
  <si>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</si>
  <si>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</si>
  <si>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</si>
  <si>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</si>
  <si>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</si>
  <si>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</si>
  <si>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</si>
  <si>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</si>
  <si>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</si>
  <si>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</si>
  <si>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</si>
  <si>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</si>
  <si>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</si>
  <si>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</si>
  <si>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</si>
  <si>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</si>
  <si>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</si>
  <si>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</si>
  <si>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</si>
  <si>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</si>
  <si>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</si>
  <si>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</si>
  <si>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</si>
  <si>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</si>
  <si>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</si>
  <si>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</si>
  <si>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</si>
  <si>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</si>
  <si>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</si>
  <si>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</si>
  <si>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</si>
  <si>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</si>
  <si>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</si>
  <si>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</si>
  <si>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</si>
  <si>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</si>
  <si>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</si>
  <si>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</si>
  <si>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</si>
  <si>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</si>
  <si>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</si>
  <si>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</si>
  <si>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</si>
  <si>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</si>
  <si>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</si>
  <si>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</si>
  <si>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</si>
  <si>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</si>
  <si>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</si>
  <si>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</si>
  <si>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</si>
  <si>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</si>
  <si>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</si>
  <si>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</si>
  <si>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</si>
  <si>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</si>
  <si>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</si>
  <si>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</si>
  <si>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</si>
  <si>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</si>
  <si>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</si>
  <si>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</si>
  <si>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</si>
  <si>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</si>
  <si>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</si>
  <si>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</si>
  <si>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</si>
  <si>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</si>
  <si>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</si>
  <si>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</si>
  <si>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</si>
  <si>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</si>
  <si>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</si>
  <si>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</si>
  <si>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</si>
  <si>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</si>
  <si>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</si>
  <si>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</si>
  <si>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</si>
  <si>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</si>
  <si>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</si>
  <si>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</si>
  <si>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</si>
  <si>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</si>
  <si>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</si>
  <si>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</si>
  <si>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</si>
  <si>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</si>
  <si>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</si>
  <si>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</si>
  <si>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</si>
  <si>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</si>
  <si>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</si>
  <si>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</si>
  <si>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</si>
  <si>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</si>
  <si>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</si>
  <si>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</si>
  <si>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</si>
  <si>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</si>
  <si>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</si>
  <si>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</si>
  <si>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</si>
  <si>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</si>
  <si>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</si>
  <si>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</si>
  <si>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</si>
  <si>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</si>
  <si>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</si>
  <si>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</si>
  <si>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</si>
  <si>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</si>
  <si>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</si>
  <si>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</si>
  <si>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</si>
  <si>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</si>
  <si>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</si>
  <si>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</si>
  <si>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</si>
  <si>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</si>
  <si>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</si>
  <si>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</si>
  <si>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</si>
  <si>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</si>
  <si>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</si>
  <si>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</si>
  <si>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</si>
  <si>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</si>
  <si>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</si>
  <si>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</si>
  <si>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</si>
  <si>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</si>
  <si>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</si>
  <si>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</si>
  <si>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</si>
  <si>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</si>
  <si>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</si>
  <si>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</si>
  <si>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</si>
  <si>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</si>
  <si>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</si>
  <si>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</si>
  <si>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</si>
  <si>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</si>
  <si>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</si>
  <si>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</si>
  <si>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</si>
  <si>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</si>
  <si>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</si>
  <si>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</si>
  <si>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</si>
  <si>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</si>
  <si>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</si>
  <si>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</si>
  <si>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</si>
  <si>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</si>
  <si>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</si>
  <si>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</si>
  <si>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</si>
  <si>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</si>
  <si>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</si>
  <si>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</si>
  <si>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</si>
  <si>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</si>
  <si>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</si>
  <si>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</si>
  <si>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</si>
  <si>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</si>
  <si>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</si>
  <si>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</si>
  <si>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</si>
  <si>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</si>
  <si>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</si>
  <si>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</si>
  <si>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</si>
  <si>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</si>
  <si>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</si>
  <si>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</si>
  <si>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</si>
  <si>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</si>
  <si>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</si>
  <si>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</si>
  <si>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</si>
  <si>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</si>
  <si>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</si>
  <si>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</si>
  <si>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</si>
  <si>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</si>
  <si>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</si>
  <si>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</si>
  <si>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</si>
  <si>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</si>
  <si>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</si>
  <si>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</si>
  <si>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</si>
  <si>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</si>
  <si>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</si>
  <si>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</si>
  <si>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</si>
  <si>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</si>
  <si>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</si>
  <si>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</si>
  <si>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</si>
  <si>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</si>
  <si>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</si>
  <si>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</si>
  <si>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</si>
  <si>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</si>
  <si>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</si>
  <si>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</si>
  <si>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</si>
  <si>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</si>
  <si>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</si>
  <si>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</si>
  <si>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</si>
  <si>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</si>
  <si>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</si>
  <si>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</si>
  <si>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</si>
  <si>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</si>
  <si>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</si>
  <si>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</si>
  <si>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</si>
  <si>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</si>
  <si>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</si>
  <si>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</si>
  <si>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</si>
  <si>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</si>
  <si>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</si>
  <si>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</si>
  <si>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</si>
  <si>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</si>
  <si>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</si>
  <si>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</si>
  <si>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</si>
  <si>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</si>
  <si>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</si>
  <si>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</si>
  <si>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</si>
  <si>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</si>
  <si>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</si>
  <si>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</si>
  <si>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</si>
  <si>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</si>
  <si>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</si>
  <si>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</si>
  <si>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</si>
  <si>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</si>
  <si>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</si>
  <si>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</si>
  <si>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</si>
  <si>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</si>
  <si>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</si>
  <si>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</si>
  <si>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</si>
  <si>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</si>
  <si>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</si>
  <si>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</si>
  <si>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</si>
  <si>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</si>
  <si>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</si>
  <si>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</si>
  <si>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</si>
  <si>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</si>
  <si>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</si>
  <si>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</si>
  <si>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</si>
  <si>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</si>
  <si>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</si>
  <si>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</si>
  <si>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</si>
  <si>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</si>
  <si>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</si>
  <si>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</si>
  <si>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</si>
  <si>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</si>
  <si>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</si>
  <si>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</si>
  <si>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</si>
  <si>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</si>
  <si>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</si>
  <si>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</si>
  <si>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</si>
  <si>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</si>
  <si>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</si>
  <si>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</si>
  <si>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</si>
  <si>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</si>
  <si>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</si>
  <si>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</si>
  <si>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</si>
  <si>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</si>
  <si>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</si>
  <si>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</si>
  <si>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</si>
  <si>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</si>
  <si>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</si>
  <si>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</si>
  <si>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</si>
  <si>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</si>
  <si>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</si>
  <si>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</si>
  <si>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</si>
  <si>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</si>
  <si>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</si>
  <si>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</si>
  <si>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</si>
  <si>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</si>
  <si>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</si>
  <si>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</si>
  <si>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</si>
  <si>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</si>
  <si>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</si>
  <si>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</si>
  <si>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</si>
  <si>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</si>
  <si>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</si>
  <si>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</si>
  <si>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</si>
  <si>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</si>
  <si>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</si>
  <si>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</si>
  <si>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</si>
  <si>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</si>
  <si>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</si>
  <si>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</si>
  <si>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</si>
  <si>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</si>
  <si>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</si>
  <si>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</si>
  <si>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</si>
  <si>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</si>
  <si>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</si>
  <si>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</si>
  <si>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</si>
  <si>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</si>
  <si>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</si>
  <si>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</si>
  <si>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</si>
  <si>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</si>
  <si>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</si>
  <si>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</si>
  <si>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</si>
  <si>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</si>
  <si>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</si>
  <si>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</si>
  <si>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</si>
  <si>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</si>
  <si>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</si>
  <si>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</si>
  <si>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</si>
  <si>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</si>
  <si>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</si>
  <si>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</si>
  <si>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</si>
  <si>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</si>
  <si>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</si>
  <si>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</si>
  <si>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</si>
  <si>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</si>
  <si>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</si>
  <si>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</si>
  <si>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</si>
  <si>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</si>
  <si>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</si>
  <si>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</si>
  <si>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</si>
  <si>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</si>
  <si>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</si>
  <si>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</si>
  <si>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</si>
  <si>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</si>
  <si>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</si>
  <si>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</si>
  <si>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</si>
  <si>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</si>
  <si>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</si>
  <si>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</si>
  <si>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</si>
  <si>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</si>
  <si>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</si>
  <si>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</si>
  <si>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</si>
  <si>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</si>
  <si>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</si>
  <si>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</si>
  <si>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</si>
  <si>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</si>
  <si>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</si>
  <si>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</si>
  <si>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</si>
  <si>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</si>
  <si>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</si>
  <si>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</si>
  <si>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</si>
  <si>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</si>
  <si>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</si>
  <si>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</si>
  <si>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</si>
  <si>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</si>
  <si>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</si>
  <si>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</si>
  <si>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</si>
  <si>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</si>
  <si>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</si>
  <si>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</si>
  <si>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</si>
  <si>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</si>
  <si>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</si>
  <si>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</si>
  <si>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</si>
  <si>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</si>
  <si>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</si>
  <si>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</si>
  <si>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</si>
  <si>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</si>
  <si>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</si>
  <si>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</si>
  <si>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</si>
  <si>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</si>
  <si>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</si>
  <si>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</si>
  <si>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</si>
  <si>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</si>
  <si>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</si>
  <si>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</si>
  <si>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</si>
  <si>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</si>
  <si>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</si>
  <si>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</si>
  <si>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</si>
  <si>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</si>
  <si>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</si>
  <si>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</si>
  <si>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</si>
  <si>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</si>
  <si>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</si>
  <si>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</si>
  <si>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</si>
  <si>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</si>
  <si>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</si>
  <si>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</si>
  <si>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</si>
  <si>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</si>
  <si>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</si>
  <si>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</si>
  <si>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</si>
  <si>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</si>
  <si>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</si>
  <si>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</si>
  <si>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</si>
  <si>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</si>
  <si>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</si>
  <si>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</si>
  <si>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</si>
  <si>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</si>
  <si>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</si>
  <si>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</si>
  <si>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</si>
  <si>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</si>
  <si>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</si>
  <si>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</si>
  <si>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</si>
  <si>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</si>
  <si>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</si>
  <si>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</si>
  <si>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</si>
  <si>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</si>
  <si>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</si>
  <si>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</si>
  <si>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</si>
  <si>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</si>
  <si>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</si>
  <si>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</si>
  <si>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</si>
  <si>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</si>
  <si>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</si>
  <si>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</si>
  <si>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</si>
  <si>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</si>
  <si>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</si>
  <si>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</si>
  <si>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</si>
  <si>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</si>
  <si>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</si>
  <si>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</si>
  <si>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</si>
  <si>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</si>
  <si>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</si>
  <si>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</si>
  <si>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</si>
  <si>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</si>
  <si>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</si>
  <si>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</si>
  <si>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</si>
  <si>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</si>
  <si>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</si>
  <si>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</si>
  <si>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</si>
  <si>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</si>
  <si>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</si>
  <si>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</si>
  <si>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</si>
  <si>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</si>
  <si>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</si>
  <si>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</si>
  <si>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</si>
  <si>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</si>
  <si>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</si>
  <si>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</si>
  <si>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</si>
  <si>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</si>
  <si>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</si>
  <si>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</si>
  <si>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</si>
  <si>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</si>
  <si>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</si>
  <si>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</si>
  <si>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</si>
  <si>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</si>
  <si>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</si>
  <si>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</si>
  <si>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</si>
  <si>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</si>
  <si>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</si>
  <si>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</si>
  <si>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</si>
  <si>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</si>
  <si>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</si>
  <si>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</si>
  <si>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</si>
  <si>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</si>
  <si>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</si>
  <si>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</si>
  <si>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</si>
  <si>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</si>
  <si>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</si>
  <si>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</si>
  <si>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</si>
  <si>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</si>
  <si>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</si>
  <si>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</si>
  <si>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</si>
  <si>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</si>
  <si>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</si>
  <si>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</si>
  <si>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</si>
  <si>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</si>
  <si>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</si>
  <si>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</si>
  <si>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</si>
  <si>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</si>
  <si>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</si>
  <si>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</si>
  <si>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</si>
  <si>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</si>
  <si>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</si>
  <si>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</si>
  <si>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</si>
  <si>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</si>
  <si>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</si>
  <si>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</si>
  <si>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</si>
  <si>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</si>
  <si>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</si>
  <si>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</si>
  <si>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</si>
  <si>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</si>
  <si>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</si>
  <si>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</si>
  <si>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</si>
  <si>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</si>
  <si>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</si>
  <si>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</si>
  <si>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</si>
  <si>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</si>
  <si>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</si>
  <si>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</si>
  <si>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</si>
  <si>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</si>
  <si>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</si>
  <si>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</si>
  <si>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</si>
  <si>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</si>
  <si>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</si>
  <si>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</si>
  <si>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</si>
  <si>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</si>
  <si>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</si>
  <si>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</si>
  <si>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</si>
  <si>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</si>
  <si>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</si>
  <si>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</si>
  <si>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</si>
  <si>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</si>
  <si>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</si>
  <si>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</si>
  <si>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</si>
  <si>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</si>
  <si>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</si>
  <si>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</si>
  <si>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</si>
  <si>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</si>
  <si>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</si>
  <si>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</si>
  <si>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</si>
  <si>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</si>
  <si>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</si>
  <si>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</si>
  <si>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</si>
  <si>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</si>
  <si>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</si>
  <si>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</si>
  <si>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</si>
  <si>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</si>
  <si>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</si>
  <si>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</si>
  <si>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</si>
  <si>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</si>
  <si>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</si>
  <si>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</si>
  <si>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</si>
  <si>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</si>
  <si>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</si>
  <si>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</si>
  <si>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</si>
  <si>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</si>
  <si>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</si>
  <si>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</si>
  <si>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</si>
  <si>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</si>
  <si>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</si>
  <si>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</si>
  <si>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</si>
  <si>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</si>
  <si>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</si>
  <si>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</si>
  <si>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</si>
  <si>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</si>
  <si>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</si>
  <si>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</si>
  <si>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</si>
  <si>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</si>
  <si>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</si>
  <si>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</si>
  <si>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</si>
  <si>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</si>
  <si>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</si>
  <si>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</si>
  <si>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</si>
  <si>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</si>
  <si>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</si>
  <si>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</si>
  <si>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</si>
  <si>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</si>
  <si>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</si>
  <si>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</si>
  <si>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</si>
  <si>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</si>
  <si>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</si>
  <si>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</si>
  <si>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</si>
  <si>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</si>
  <si>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</si>
  <si>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</si>
  <si>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</si>
  <si>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</si>
  <si>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</si>
  <si>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</si>
  <si>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</si>
  <si>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</si>
  <si>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</si>
  <si>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</si>
  <si>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</si>
  <si>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</si>
  <si>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</si>
  <si>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</si>
  <si>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</si>
  <si>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</si>
  <si>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</si>
  <si>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</si>
  <si>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</si>
  <si>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</si>
  <si>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</si>
  <si>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</si>
  <si>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</si>
  <si>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</si>
  <si>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</si>
  <si>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</si>
  <si>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</si>
  <si>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</si>
  <si>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</si>
  <si>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</si>
  <si>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</si>
  <si>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</si>
  <si>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</si>
  <si>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</si>
  <si>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</si>
  <si>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</si>
  <si>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</si>
  <si>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</si>
  <si>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</si>
  <si>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</si>
  <si>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</si>
  <si>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</si>
  <si>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</si>
  <si>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</si>
  <si>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</si>
  <si>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</si>
  <si>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</si>
  <si>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</si>
  <si>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</si>
  <si>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</si>
  <si>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</si>
  <si>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</si>
  <si>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</si>
  <si>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</si>
  <si>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</si>
  <si>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</si>
  <si>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</si>
  <si>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</si>
  <si>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</si>
  <si>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</si>
  <si>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</si>
  <si>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</si>
  <si>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</si>
  <si>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</si>
  <si>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</si>
  <si>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</si>
  <si>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</si>
  <si>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</si>
  <si>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</si>
  <si>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</si>
  <si>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</si>
  <si>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</si>
  <si>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</si>
  <si>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</si>
  <si>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</si>
  <si>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</si>
  <si>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</si>
  <si>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</si>
  <si>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</si>
  <si>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</si>
  <si>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</si>
  <si>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</si>
  <si>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</si>
  <si>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</si>
  <si>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</si>
  <si>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</si>
  <si>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</si>
  <si>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</si>
  <si>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</si>
  <si>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</si>
  <si>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</si>
  <si>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</si>
  <si>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</si>
  <si>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</si>
  <si>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</si>
  <si>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</si>
  <si>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</si>
  <si>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</si>
  <si>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</si>
  <si>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</si>
  <si>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</si>
  <si>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</si>
  <si>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</si>
  <si>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</si>
  <si>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</si>
  <si>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</si>
  <si>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</si>
  <si>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</si>
  <si>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</si>
  <si>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</si>
  <si>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</si>
  <si>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</si>
  <si>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</si>
  <si>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</si>
  <si>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</si>
  <si>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</si>
  <si>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</si>
  <si>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</si>
  <si>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</si>
  <si>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</si>
  <si>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</si>
  <si>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</si>
  <si>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</si>
  <si>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</si>
  <si>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</si>
  <si>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</si>
  <si>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</si>
  <si>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</si>
  <si>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</si>
  <si>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</si>
  <si>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</si>
  <si>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</si>
  <si>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</si>
  <si>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</si>
  <si>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</si>
  <si>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</si>
  <si>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</si>
  <si>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</si>
  <si>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</si>
  <si>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</si>
  <si>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</si>
  <si>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</si>
  <si>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</si>
  <si>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</si>
  <si>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</si>
  <si>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</si>
  <si>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</si>
  <si>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</si>
  <si>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</si>
  <si>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</si>
  <si>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</si>
  <si>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</si>
  <si>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</si>
  <si>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</si>
  <si>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</si>
  <si>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</si>
  <si>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</si>
  <si>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</si>
  <si>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</si>
  <si>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</si>
  <si>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</si>
  <si>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</si>
  <si>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</si>
  <si>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</si>
  <si>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</si>
  <si>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</si>
  <si>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</si>
  <si>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</si>
  <si>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</si>
  <si>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</si>
  <si>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</si>
  <si>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</si>
  <si>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</si>
  <si>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</si>
  <si>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</si>
  <si>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</si>
  <si>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</si>
  <si>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</si>
  <si>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</si>
  <si>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</si>
  <si>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</si>
  <si>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</si>
  <si>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</si>
  <si>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</si>
  <si>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</si>
  <si>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</si>
  <si>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</si>
  <si>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</si>
  <si>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</si>
  <si>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</si>
  <si>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</si>
  <si>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</si>
  <si>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</si>
  <si>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</si>
  <si>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</si>
  <si>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</si>
  <si>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</si>
  <si>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</si>
  <si>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</si>
  <si>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</si>
  <si>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</si>
  <si>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</si>
  <si>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</si>
  <si>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</si>
  <si>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</si>
  <si>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</si>
  <si>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</si>
  <si>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</si>
  <si>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</si>
  <si>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</si>
  <si>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</si>
  <si>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</si>
  <si>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</si>
  <si>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</si>
  <si>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</si>
  <si>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</si>
  <si>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</si>
  <si>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</si>
  <si>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</si>
  <si>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</si>
  <si>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</si>
  <si>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</si>
  <si>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</si>
  <si>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</si>
  <si>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</si>
  <si>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</si>
  <si>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</si>
  <si>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</si>
  <si>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</si>
  <si>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</si>
  <si>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</si>
  <si>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</si>
  <si>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</si>
  <si>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</si>
  <si>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</si>
  <si>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</si>
  <si>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</si>
  <si>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</si>
  <si>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</si>
  <si>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</si>
  <si>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</si>
  <si>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</si>
  <si>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</si>
  <si>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</si>
  <si>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</si>
  <si>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</si>
  <si>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</si>
  <si>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</si>
  <si>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</si>
  <si>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</si>
  <si>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</si>
  <si>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</si>
  <si>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</si>
  <si>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</si>
  <si>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</si>
  <si>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</si>
  <si>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</si>
  <si>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</si>
  <si>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</si>
  <si>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</si>
  <si>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</si>
  <si>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</si>
  <si>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</si>
  <si>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</si>
  <si>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</si>
  <si>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</si>
  <si>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</si>
  <si>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</si>
  <si>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</si>
  <si>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</si>
  <si>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</si>
  <si>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</si>
  <si>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</si>
  <si>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</si>
  <si>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</si>
  <si>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</si>
  <si>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</si>
  <si>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</si>
  <si>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</si>
  <si>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</si>
  <si>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</si>
  <si>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</si>
  <si>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</si>
  <si>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</si>
  <si>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</si>
  <si>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</si>
  <si>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</si>
  <si>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</si>
  <si>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</si>
  <si>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</si>
  <si>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</si>
  <si>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</si>
  <si>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</si>
  <si>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</si>
  <si>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</si>
  <si>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</si>
  <si>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</si>
  <si>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</si>
  <si>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</si>
  <si>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</si>
  <si>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</si>
  <si>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</si>
  <si>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</si>
  <si>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</si>
  <si>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</si>
  <si>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</si>
  <si>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</si>
  <si>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</si>
  <si>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</si>
  <si>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</si>
  <si>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</si>
  <si>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</si>
  <si>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</si>
  <si>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</si>
  <si>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</si>
  <si>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</si>
  <si>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</si>
  <si>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</si>
  <si>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</si>
  <si>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</si>
  <si>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</si>
  <si>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</si>
  <si>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</si>
  <si>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</si>
  <si>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</si>
  <si>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</si>
  <si>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</si>
  <si>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</si>
  <si>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</si>
  <si>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</si>
  <si>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</si>
  <si>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</si>
  <si>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</si>
  <si>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</si>
  <si>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</si>
  <si>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</si>
  <si>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</si>
  <si>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</si>
  <si>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</si>
  <si>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</si>
  <si>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</si>
  <si>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</si>
  <si>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</si>
  <si>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</si>
  <si>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</si>
  <si>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</si>
  <si>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</si>
  <si>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</si>
  <si>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</si>
  <si>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</si>
  <si>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</si>
  <si>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</si>
  <si>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</si>
  <si>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</si>
  <si>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</si>
  <si>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</si>
  <si>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</si>
  <si>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</si>
  <si>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</si>
  <si>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</si>
  <si>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</si>
  <si>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</si>
  <si>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</si>
  <si>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</si>
  <si>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</si>
  <si>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</si>
  <si>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</si>
  <si>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</si>
  <si>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</si>
  <si>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</si>
  <si>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</si>
  <si>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</si>
  <si>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</si>
  <si>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</si>
  <si>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</si>
  <si>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</si>
  <si>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</si>
  <si>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</si>
  <si>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</si>
  <si>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</si>
  <si>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</si>
  <si>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</si>
  <si>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</si>
  <si>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</si>
  <si>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</si>
  <si>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</si>
  <si>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</si>
  <si>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</si>
  <si>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</si>
  <si>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</si>
  <si>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</si>
  <si>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</si>
  <si>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</si>
  <si>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</si>
  <si>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</si>
  <si>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</si>
  <si>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</si>
  <si>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</si>
  <si>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</si>
  <si>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</si>
  <si>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</si>
  <si>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</si>
  <si>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</si>
  <si>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</si>
  <si>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</si>
  <si>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</si>
  <si>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</si>
  <si>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</si>
  <si>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</si>
  <si>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</si>
  <si>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</si>
  <si>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</si>
  <si>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</si>
  <si>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</si>
  <si>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</si>
  <si>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</si>
  <si>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</si>
  <si>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</si>
  <si>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</si>
  <si>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</si>
  <si>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</si>
  <si>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</si>
  <si>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</si>
  <si>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</si>
  <si>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</si>
  <si>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</si>
  <si>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</si>
  <si>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</si>
  <si>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</si>
  <si>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</si>
  <si>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</si>
  <si>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</si>
  <si>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</si>
  <si>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</si>
  <si>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</si>
  <si>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</si>
  <si>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</si>
  <si>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</si>
  <si>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</si>
  <si>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</si>
  <si>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</si>
  <si>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</si>
  <si>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</si>
  <si>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</si>
  <si>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</si>
  <si>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</si>
  <si>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</si>
  <si>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</si>
  <si>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</si>
  <si>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</si>
  <si>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</si>
  <si>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</si>
  <si>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</si>
  <si>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</si>
  <si>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</si>
  <si>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</si>
  <si>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</si>
  <si>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</si>
  <si>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</si>
  <si>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</si>
  <si>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</si>
  <si>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</si>
  <si>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</si>
  <si>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</si>
  <si>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</si>
  <si>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</si>
  <si>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</si>
  <si>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</si>
  <si>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</si>
  <si>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</si>
  <si>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</si>
  <si>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</si>
  <si>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</si>
  <si>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</si>
  <si>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</si>
  <si>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</si>
  <si>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</si>
  <si>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</si>
  <si>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</si>
  <si>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</si>
  <si>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</si>
  <si>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</si>
  <si>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</si>
  <si>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</si>
  <si>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</si>
  <si>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</si>
  <si>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</si>
  <si>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</si>
  <si>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</si>
  <si>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</si>
  <si>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</si>
  <si>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</si>
  <si>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</si>
  <si>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</si>
  <si>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</si>
  <si>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</si>
  <si>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</si>
  <si>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</si>
  <si>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</si>
  <si>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</si>
  <si>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</si>
  <si>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</si>
  <si>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</si>
  <si>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</si>
  <si>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</si>
  <si>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</si>
  <si>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</si>
  <si>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</si>
  <si>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</si>
  <si>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</si>
  <si>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</si>
  <si>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</si>
  <si>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</si>
  <si>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</si>
  <si>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</si>
  <si>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</si>
  <si>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</si>
  <si>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</si>
  <si>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</si>
  <si>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</si>
  <si>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</si>
  <si>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</si>
  <si>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</si>
  <si>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</si>
  <si>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</si>
  <si>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</si>
  <si>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</si>
  <si>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</si>
  <si>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</si>
  <si>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</si>
  <si>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</si>
  <si>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</si>
  <si>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</si>
  <si>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</si>
  <si>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</si>
  <si>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</si>
  <si>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</si>
  <si>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</si>
  <si>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</si>
  <si>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</si>
  <si>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</si>
  <si>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</si>
  <si>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</si>
  <si>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</si>
  <si>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</si>
  <si>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</si>
  <si>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</si>
  <si>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</si>
  <si>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</si>
  <si>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</si>
  <si>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</si>
  <si>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</si>
  <si>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</si>
  <si>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</si>
  <si>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</si>
  <si>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</si>
  <si>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</si>
  <si>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</si>
  <si>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</si>
  <si>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</si>
  <si>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</si>
  <si>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</si>
  <si>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</si>
  <si>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</si>
  <si>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</si>
  <si>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</si>
  <si>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</si>
  <si>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</si>
  <si>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</si>
  <si>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</si>
  <si>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</si>
  <si>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</si>
  <si>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</si>
  <si>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</si>
  <si>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</si>
  <si>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</si>
  <si>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</si>
  <si>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</si>
  <si>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</si>
  <si>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</si>
  <si>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</si>
  <si>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</si>
  <si>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</si>
  <si>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</si>
  <si>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</si>
  <si>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</si>
  <si>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</si>
  <si>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</si>
  <si>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</si>
  <si>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</si>
  <si>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</si>
  <si>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</si>
  <si>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</si>
  <si>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</si>
  <si>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</si>
  <si>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</si>
  <si>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</si>
  <si>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</si>
  <si>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</si>
  <si>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</si>
  <si>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</si>
  <si>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</si>
  <si>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</si>
  <si>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</si>
  <si>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</si>
  <si>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</si>
  <si>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</si>
  <si>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</si>
  <si>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</si>
  <si>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</si>
  <si>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</si>
  <si>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</si>
  <si>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</si>
  <si>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</si>
  <si>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</si>
  <si>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</si>
  <si>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</si>
  <si>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</si>
  <si>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</si>
  <si>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</si>
  <si>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</si>
  <si>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</si>
  <si>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</si>
  <si>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</si>
  <si>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</si>
  <si>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</si>
  <si>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</si>
  <si>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</si>
  <si>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</si>
  <si>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</si>
  <si>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</si>
  <si>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</si>
  <si>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</si>
  <si>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</si>
  <si>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</si>
  <si>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</si>
  <si>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</si>
  <si>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</si>
  <si>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</si>
  <si>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</si>
  <si>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</si>
  <si>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</si>
  <si>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</si>
  <si>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</si>
  <si>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</si>
  <si>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</si>
  <si>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</si>
  <si>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</si>
  <si>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</si>
  <si>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</si>
  <si>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</si>
  <si>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</si>
  <si>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</si>
  <si>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</si>
  <si>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</si>
  <si>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</si>
  <si>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</si>
  <si>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</si>
  <si>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</si>
  <si>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</si>
  <si>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</si>
  <si>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</si>
  <si>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</si>
  <si>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</si>
  <si>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</si>
  <si>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</si>
  <si>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</si>
  <si>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</si>
  <si>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</si>
  <si>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</si>
  <si>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</si>
  <si>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</si>
  <si>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</si>
  <si>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</si>
  <si>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</si>
  <si>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</si>
  <si>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</si>
  <si>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</si>
  <si>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</si>
  <si>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</si>
  <si>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</si>
  <si>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</si>
  <si>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</si>
  <si>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</si>
  <si>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</si>
  <si>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</si>
  <si>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</si>
  <si>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</si>
  <si>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</si>
  <si>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</si>
  <si>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</si>
  <si>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</si>
  <si>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</si>
  <si>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</si>
  <si>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</si>
  <si>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</si>
  <si>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</si>
  <si>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</si>
  <si>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</si>
  <si>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</si>
  <si>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</si>
  <si>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</si>
  <si>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</si>
  <si>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</si>
  <si>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</si>
  <si>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</si>
  <si>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</si>
  <si>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</si>
  <si>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</si>
  <si>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</si>
  <si>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</si>
  <si>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</si>
  <si>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</si>
  <si>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</si>
  <si>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</si>
  <si>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</si>
  <si>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</si>
  <si>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</si>
  <si>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</si>
  <si>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</si>
  <si>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</si>
  <si>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</si>
  <si>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</si>
  <si>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</si>
  <si>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</si>
  <si>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</si>
  <si>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</si>
  <si>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</si>
  <si>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</si>
  <si>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</si>
  <si>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</si>
  <si>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</si>
  <si>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</si>
  <si>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</si>
  <si>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</si>
  <si>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</si>
  <si>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</si>
  <si>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</si>
  <si>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</si>
  <si>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</si>
  <si>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</si>
  <si>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</si>
  <si>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</si>
  <si>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</si>
  <si>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</si>
  <si>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</si>
  <si>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</si>
  <si>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</si>
  <si>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</si>
  <si>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</si>
  <si>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</si>
  <si>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</si>
  <si>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</si>
  <si>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</si>
  <si>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</si>
  <si>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</si>
  <si>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</si>
  <si>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</si>
  <si>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</si>
  <si>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</si>
  <si>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</si>
  <si>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</si>
  <si>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</si>
  <si>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</si>
  <si>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</si>
  <si>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</si>
  <si>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</si>
  <si>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</si>
  <si>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</si>
  <si>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</si>
  <si>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</si>
  <si>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</si>
  <si>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</si>
  <si>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</si>
  <si>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</si>
  <si>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</si>
  <si>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</si>
  <si>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</si>
  <si>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</si>
  <si>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</si>
  <si>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</si>
  <si>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</si>
  <si>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</si>
  <si>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</si>
  <si>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</si>
  <si>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</si>
  <si>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</si>
  <si>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</si>
  <si>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</si>
  <si>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</si>
  <si>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</si>
  <si>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</si>
  <si>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</si>
  <si>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</si>
  <si>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</si>
  <si>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</si>
  <si>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</si>
  <si>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</si>
  <si>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</si>
  <si>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</si>
  <si>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</si>
  <si>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</si>
  <si>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</si>
  <si>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</si>
  <si>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</si>
  <si>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</si>
  <si>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</si>
  <si>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</si>
  <si>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</si>
  <si>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</si>
  <si>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</si>
  <si>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</si>
  <si>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</si>
  <si>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</si>
  <si>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</si>
  <si>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</si>
  <si>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</si>
  <si>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</si>
  <si>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</si>
  <si>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</si>
  <si>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</si>
  <si>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</si>
  <si>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</si>
  <si>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</si>
  <si>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</si>
  <si>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</si>
  <si>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</si>
  <si>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</si>
  <si>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</si>
  <si>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</si>
  <si>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</si>
  <si>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</si>
  <si>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</si>
  <si>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</si>
  <si>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</si>
  <si>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</si>
  <si>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</si>
  <si>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</si>
  <si>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</si>
  <si>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</si>
  <si>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</si>
  <si>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</si>
  <si>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</si>
  <si>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</si>
  <si>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</si>
  <si>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</si>
  <si>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</si>
  <si>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</si>
  <si>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</si>
  <si>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</si>
  <si>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</si>
  <si>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</si>
  <si>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</si>
  <si>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</si>
  <si>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</si>
  <si>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</si>
  <si>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</si>
  <si>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</si>
  <si>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</si>
  <si>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</si>
  <si>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</si>
  <si>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</si>
  <si>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</si>
  <si>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</si>
  <si>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</si>
  <si>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</si>
  <si>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</si>
  <si>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</si>
  <si>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</si>
  <si>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</si>
  <si>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</si>
  <si>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</si>
  <si>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</si>
  <si>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</si>
  <si>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</si>
  <si>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</si>
  <si>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</si>
  <si>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</si>
  <si>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</si>
  <si>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</si>
  <si>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</si>
  <si>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</si>
  <si>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</si>
  <si>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</si>
  <si>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</si>
  <si>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</si>
  <si>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</si>
  <si>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</si>
  <si>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</si>
  <si>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</si>
  <si>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</si>
  <si>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</si>
  <si>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</si>
  <si>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</si>
  <si>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</si>
  <si>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</si>
  <si>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</si>
  <si>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</si>
  <si>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</si>
  <si>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</si>
  <si>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</si>
  <si>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</si>
  <si>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</si>
  <si>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</si>
  <si>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</si>
  <si>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</si>
  <si>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</si>
  <si>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</si>
  <si>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</si>
  <si>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</si>
  <si>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</si>
  <si>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</si>
  <si>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</si>
  <si>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</si>
  <si>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</si>
  <si>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</si>
  <si>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</si>
  <si>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</si>
  <si>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</si>
  <si>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</si>
  <si>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</si>
  <si>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</si>
  <si>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</si>
  <si>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</si>
  <si>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</si>
  <si>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</si>
  <si>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</si>
  <si>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</si>
  <si>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</si>
  <si>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</si>
  <si>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</si>
  <si>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</si>
  <si>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</si>
  <si>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</si>
  <si>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</si>
  <si>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</si>
  <si>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</si>
  <si>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</si>
  <si>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</si>
  <si>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</si>
  <si>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</si>
  <si>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</si>
  <si>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</si>
  <si>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</si>
  <si>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</si>
  <si>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</si>
  <si>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</si>
  <si>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</si>
  <si>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</si>
  <si>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</si>
  <si>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</si>
  <si>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</si>
  <si>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</si>
  <si>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</si>
  <si>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</si>
  <si>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</si>
  <si>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</si>
  <si>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</si>
  <si>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</si>
  <si>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</si>
  <si>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</si>
  <si>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</si>
  <si>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</si>
  <si>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</si>
  <si>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</si>
  <si>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</si>
  <si>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</si>
  <si>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</si>
  <si>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</si>
  <si>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</si>
  <si>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</si>
  <si>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</si>
  <si>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</si>
  <si>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</si>
  <si>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</si>
  <si>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</si>
  <si>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</si>
  <si>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</si>
  <si>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</si>
  <si>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</si>
  <si>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</si>
  <si>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</si>
  <si>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</si>
  <si>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</si>
  <si>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</si>
  <si>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</si>
  <si>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</si>
  <si>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</si>
  <si>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</si>
  <si>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</si>
  <si>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</si>
  <si>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</si>
  <si>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</si>
  <si>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</si>
  <si>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</si>
  <si>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</si>
  <si>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</si>
  <si>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</si>
  <si>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</si>
  <si>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</si>
  <si>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</si>
  <si>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</si>
  <si>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</si>
  <si>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</si>
  <si>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</si>
  <si>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</si>
  <si>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</si>
  <si>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</si>
  <si>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</si>
  <si>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</si>
  <si>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</si>
  <si>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</si>
  <si>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</si>
  <si>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</si>
  <si>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</si>
  <si>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</si>
  <si>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</si>
  <si>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</si>
  <si>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</si>
  <si>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</si>
  <si>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</si>
  <si>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</si>
  <si>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</si>
  <si>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</si>
  <si>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</si>
  <si>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</si>
  <si>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</si>
  <si>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</si>
  <si>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</si>
  <si>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</si>
  <si>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</si>
  <si>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</si>
  <si>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</si>
  <si>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</si>
  <si>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</si>
  <si>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</si>
  <si>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</si>
  <si>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</si>
  <si>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</si>
  <si>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</si>
  <si>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</si>
  <si>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</si>
  <si>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</si>
  <si>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</si>
  <si>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</si>
  <si>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</si>
  <si>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</si>
  <si>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</si>
  <si>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</si>
  <si>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</si>
  <si>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</si>
  <si>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</si>
  <si>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</si>
  <si>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</si>
  <si>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</si>
  <si>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</si>
  <si>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</si>
  <si>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</si>
  <si>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</si>
  <si>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</si>
  <si>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</si>
  <si>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</si>
  <si>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</si>
  <si>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</si>
  <si>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</si>
  <si>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</si>
  <si>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</si>
  <si>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</si>
  <si>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</si>
  <si>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</si>
  <si>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</si>
  <si>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</si>
  <si>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</si>
  <si>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</si>
  <si>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</si>
  <si>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</si>
  <si>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</si>
  <si>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</si>
  <si>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</si>
  <si>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</si>
  <si>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</si>
  <si>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</si>
  <si>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</si>
  <si>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</si>
  <si>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</si>
  <si>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</si>
  <si>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</si>
  <si>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</si>
  <si>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</si>
  <si>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</si>
  <si>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</si>
  <si>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</si>
  <si>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</si>
  <si>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</si>
  <si>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</si>
  <si>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</si>
  <si>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</si>
  <si>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</si>
  <si>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</si>
  <si>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</si>
  <si>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</si>
  <si>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</si>
  <si>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</si>
  <si>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</si>
  <si>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</si>
  <si>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</si>
  <si>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</si>
  <si>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</si>
  <si>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</si>
  <si>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</si>
  <si>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</si>
  <si>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</si>
  <si>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</si>
  <si>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</si>
  <si>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</si>
  <si>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</si>
  <si>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</si>
  <si>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</si>
  <si>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</si>
  <si>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</si>
  <si>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</si>
  <si>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</si>
  <si>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</si>
  <si>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</si>
  <si>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</si>
  <si>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</si>
  <si>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</si>
  <si>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</si>
  <si>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</si>
  <si>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</si>
  <si>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</si>
  <si>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</si>
  <si>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</si>
  <si>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</si>
  <si>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</si>
  <si>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</si>
  <si>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</si>
  <si>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</si>
  <si>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</si>
  <si>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</si>
  <si>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</si>
  <si>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</si>
  <si>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</si>
  <si>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</si>
  <si>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</si>
  <si>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</si>
  <si>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</si>
  <si>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</si>
  <si>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</si>
  <si>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</si>
  <si>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</si>
  <si>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</si>
  <si>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</si>
  <si>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</si>
  <si>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</si>
  <si>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</si>
  <si>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</si>
  <si>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</si>
  <si>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</si>
  <si>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</si>
  <si>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</si>
  <si>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</si>
  <si>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</si>
  <si>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</si>
  <si>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</si>
  <si>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</si>
  <si>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</si>
  <si>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</si>
  <si>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</si>
  <si>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</si>
  <si>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</si>
  <si>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</si>
  <si>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</si>
  <si>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</si>
  <si>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</si>
  <si>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</si>
  <si>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</si>
  <si>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</si>
  <si>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</si>
  <si>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</si>
  <si>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</si>
  <si>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</si>
  <si>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</si>
  <si>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</si>
  <si>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</si>
  <si>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</si>
  <si>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</si>
  <si>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</si>
  <si>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</si>
  <si>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</si>
  <si>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</si>
  <si>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</si>
  <si>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</si>
  <si>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</si>
  <si>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</si>
  <si>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</si>
  <si>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</si>
  <si>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</si>
  <si>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</si>
  <si>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</si>
  <si>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</si>
  <si>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</si>
  <si>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</si>
  <si>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</si>
  <si>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</si>
  <si>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</si>
  <si>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</si>
  <si>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</si>
  <si>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</si>
  <si>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</si>
  <si>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</si>
  <si>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</si>
  <si>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</si>
  <si>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</si>
  <si>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</si>
  <si>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</si>
  <si>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</si>
  <si>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</si>
  <si>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</si>
  <si>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</si>
  <si>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</si>
  <si>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</si>
  <si>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</si>
  <si>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</si>
  <si>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</si>
  <si>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</si>
  <si>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</si>
  <si>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</si>
  <si>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</si>
  <si>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</si>
  <si>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</si>
  <si>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</si>
  <si>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</si>
  <si>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</si>
  <si>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</si>
  <si>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</si>
  <si>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</si>
  <si>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</si>
  <si>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</si>
  <si>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</si>
  <si>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</si>
  <si>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</si>
  <si>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</si>
  <si>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</si>
  <si>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</si>
  <si>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</si>
  <si>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</si>
  <si>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</si>
  <si>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</si>
  <si>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</si>
  <si>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</si>
  <si>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</si>
  <si>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</si>
  <si>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</si>
  <si>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</si>
  <si>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</si>
  <si>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</si>
  <si>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</si>
  <si>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</si>
  <si>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</si>
  <si>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</si>
  <si>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</si>
  <si>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</si>
  <si>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</si>
  <si>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</si>
  <si>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</si>
  <si>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</si>
  <si>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</si>
  <si>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</si>
  <si>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</si>
  <si>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</si>
  <si>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</si>
  <si>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</si>
  <si>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</si>
  <si>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</si>
  <si>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</si>
  <si>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</si>
  <si>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</si>
  <si>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</si>
  <si>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</si>
  <si>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</si>
  <si>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</si>
  <si>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</si>
  <si>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</si>
  <si>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</si>
  <si>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</si>
  <si>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</si>
  <si>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</si>
  <si>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</si>
  <si>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</si>
  <si>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</si>
  <si>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</si>
  <si>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</si>
  <si>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</si>
  <si>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</si>
  <si>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</si>
  <si>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</si>
  <si>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</si>
  <si>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</si>
  <si>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</si>
  <si>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</si>
  <si>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</si>
  <si>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</si>
  <si>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</si>
  <si>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</si>
  <si>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</si>
  <si>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</si>
  <si>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</si>
  <si>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</si>
  <si>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</si>
  <si>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</si>
  <si>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</si>
  <si>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</si>
  <si>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</si>
  <si>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</si>
  <si>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</si>
  <si>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</si>
  <si>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</si>
  <si>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</si>
  <si>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</si>
  <si>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</si>
  <si>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</si>
  <si>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</si>
  <si>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</si>
  <si>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</si>
  <si>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</si>
  <si>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</si>
  <si>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</si>
  <si>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</si>
  <si>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</si>
  <si>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</si>
  <si>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</si>
  <si>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</si>
  <si>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</si>
  <si>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</si>
  <si>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</si>
  <si>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</si>
  <si>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</si>
  <si>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</si>
  <si>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</si>
  <si>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</si>
  <si>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</si>
  <si>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</si>
  <si>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</si>
  <si>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</si>
  <si>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</si>
  <si>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</si>
  <si>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</si>
  <si>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</si>
  <si>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</si>
  <si>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</si>
  <si>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</si>
  <si>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</si>
  <si>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</si>
  <si>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</si>
  <si>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</si>
  <si>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</si>
  <si>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</si>
  <si>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</si>
  <si>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</si>
  <si>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</si>
  <si>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</si>
  <si>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</si>
  <si>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</si>
  <si>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</si>
  <si>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</si>
  <si>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</si>
  <si>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</si>
  <si>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</si>
  <si>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</si>
  <si>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</si>
  <si>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</si>
  <si>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</si>
  <si>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</si>
  <si>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</si>
  <si>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</si>
  <si>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</si>
  <si>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</si>
  <si>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</si>
  <si>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</si>
  <si>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</si>
  <si>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</si>
  <si>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</si>
  <si>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</si>
  <si>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</si>
  <si>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</si>
  <si>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</si>
  <si>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</si>
  <si>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</si>
  <si>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</si>
  <si>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</si>
  <si>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</si>
  <si>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</si>
  <si>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</si>
  <si>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</si>
  <si>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</si>
  <si>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</si>
  <si>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</si>
  <si>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</si>
  <si>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</si>
  <si>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</si>
  <si>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</si>
  <si>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</si>
  <si>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</si>
  <si>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</si>
  <si>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</si>
  <si>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</si>
  <si>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</si>
  <si>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</si>
  <si>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</si>
  <si>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</si>
  <si>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</si>
  <si>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</si>
  <si>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</si>
  <si>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</si>
  <si>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</si>
  <si>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</si>
  <si>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</si>
  <si>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</si>
  <si>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</si>
  <si>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</si>
  <si>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</si>
  <si>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</si>
  <si>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</si>
  <si>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</si>
  <si>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</si>
  <si>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</si>
  <si>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</si>
  <si>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</si>
  <si>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</si>
  <si>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</si>
  <si>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</si>
  <si>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</si>
  <si>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</si>
  <si>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</si>
  <si>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</si>
  <si>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</si>
  <si>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</si>
  <si>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</si>
  <si>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</si>
  <si>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</si>
  <si>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</si>
  <si>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</si>
  <si>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</si>
  <si>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</si>
  <si>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</si>
  <si>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</si>
  <si>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</si>
  <si>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</si>
  <si>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</si>
  <si>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</si>
  <si>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</si>
  <si>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</si>
  <si>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</si>
  <si>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</si>
  <si>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</si>
  <si>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</si>
  <si>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</si>
  <si>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</si>
  <si>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</si>
  <si>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</si>
  <si>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</si>
  <si>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</si>
  <si>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</si>
  <si>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</si>
  <si>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</si>
  <si>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</si>
  <si>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</si>
  <si>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</si>
  <si>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</si>
  <si>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</si>
  <si>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</si>
  <si>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</si>
  <si>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</si>
  <si>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</si>
  <si>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</si>
  <si>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</si>
  <si>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</si>
  <si>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</si>
  <si>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</si>
  <si>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</si>
  <si>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</si>
  <si>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</si>
  <si>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</si>
  <si>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</si>
  <si>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</si>
  <si>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</si>
  <si>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</si>
  <si>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</si>
  <si>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</si>
  <si>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</si>
  <si>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</si>
  <si>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</si>
  <si>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</si>
  <si>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</si>
  <si>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</si>
  <si>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</si>
  <si>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</si>
  <si>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</si>
  <si>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</si>
  <si>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</si>
  <si>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</si>
  <si>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</si>
  <si>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</si>
  <si>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</si>
  <si>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</si>
  <si>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</si>
  <si>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</si>
  <si>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</si>
  <si>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</si>
  <si>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</si>
  <si>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</si>
  <si>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</si>
  <si>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</si>
  <si>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</si>
  <si>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</si>
  <si>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</si>
  <si>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</si>
  <si>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</si>
  <si>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</si>
  <si>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</si>
  <si>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</si>
  <si>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</si>
  <si>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</si>
  <si>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</si>
  <si>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</si>
  <si>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</si>
  <si>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</si>
  <si>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</si>
  <si>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</si>
  <si>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</si>
  <si>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</si>
  <si>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</si>
  <si>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</si>
  <si>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</si>
  <si>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</si>
  <si>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</si>
  <si>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</si>
  <si>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</si>
  <si>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</si>
  <si>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</si>
  <si>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</si>
  <si>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</si>
  <si>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</si>
  <si>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</si>
  <si>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</si>
  <si>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</si>
  <si>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</si>
  <si>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</si>
  <si>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</si>
  <si>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</si>
  <si>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</si>
  <si>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</si>
  <si>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</si>
  <si>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</si>
  <si>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</si>
  <si>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</si>
  <si>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</si>
  <si>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</si>
  <si>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</si>
  <si>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</si>
  <si>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</si>
  <si>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</si>
  <si>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</si>
  <si>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</si>
  <si>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</si>
  <si>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</si>
  <si>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</si>
  <si>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</si>
  <si>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</si>
  <si>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</si>
  <si>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</si>
  <si>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</si>
  <si>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</si>
  <si>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</si>
  <si>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</si>
  <si>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</si>
  <si>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</si>
  <si>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</si>
  <si>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</si>
  <si>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</si>
  <si>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</si>
  <si>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</si>
  <si>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</si>
  <si>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</si>
  <si>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</si>
  <si>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</si>
  <si>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</si>
  <si>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</si>
  <si>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</si>
  <si>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</si>
  <si>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</si>
  <si>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</si>
  <si>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</si>
  <si>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</si>
  <si>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</si>
  <si>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</si>
  <si>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</si>
  <si>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</si>
  <si>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</si>
  <si>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</si>
  <si>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</si>
  <si>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</si>
  <si>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</si>
  <si>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</si>
  <si>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</si>
  <si>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</si>
  <si>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</si>
  <si>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</si>
  <si>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</si>
  <si>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</si>
  <si>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</si>
  <si>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</si>
  <si>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</si>
  <si>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</si>
  <si>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</si>
  <si>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</si>
  <si>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</si>
  <si>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</si>
  <si>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</si>
  <si>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</si>
  <si>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</si>
  <si>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</si>
  <si>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</si>
  <si>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</si>
  <si>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</si>
  <si>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</si>
  <si>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</si>
  <si>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</si>
  <si>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</si>
  <si>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</si>
  <si>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</si>
  <si>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</si>
  <si>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</si>
  <si>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</si>
  <si>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</si>
  <si>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</si>
  <si>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</si>
  <si>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</si>
  <si>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</si>
  <si>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</si>
  <si>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</si>
  <si>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</si>
  <si>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</si>
  <si>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</si>
  <si>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</si>
  <si>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</si>
  <si>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</si>
  <si>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</si>
  <si>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</si>
  <si>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</si>
  <si>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</si>
  <si>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</si>
  <si>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</si>
  <si>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</si>
  <si>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</si>
  <si>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</si>
  <si>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</si>
  <si>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</si>
  <si>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</si>
  <si>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</si>
  <si>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</si>
  <si>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</si>
  <si>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</si>
  <si>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</si>
  <si>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</si>
  <si>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</si>
  <si>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</si>
  <si>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</si>
  <si>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</si>
  <si>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</si>
  <si>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</si>
  <si>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</si>
  <si>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</si>
  <si>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</si>
  <si>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</si>
  <si>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</si>
  <si>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</si>
  <si>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</si>
  <si>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</si>
  <si>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</si>
  <si>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</si>
  <si>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</si>
  <si>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</si>
  <si>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</si>
  <si>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</si>
  <si>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</si>
  <si>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</si>
  <si>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</si>
  <si>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</si>
  <si>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</si>
  <si>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</si>
  <si>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</si>
  <si>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</si>
  <si>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</si>
  <si>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</si>
  <si>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</si>
  <si>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</si>
  <si>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</si>
  <si>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</si>
  <si>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</si>
  <si>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</si>
  <si>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</si>
  <si>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</si>
  <si>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</si>
  <si>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</si>
  <si>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</si>
  <si>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</si>
  <si>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</si>
  <si>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</si>
  <si>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</si>
  <si>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</si>
  <si>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</si>
  <si>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</si>
  <si>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</si>
  <si>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</si>
  <si>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</si>
  <si>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</si>
  <si>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</si>
  <si>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</si>
  <si>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</si>
  <si>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</si>
  <si>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</si>
  <si>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</si>
  <si>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</si>
  <si>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</si>
  <si>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</si>
  <si>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</si>
  <si>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</si>
  <si>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</si>
  <si>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</si>
  <si>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</si>
  <si>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</si>
  <si>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</si>
  <si>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</si>
  <si>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</si>
  <si>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</si>
  <si>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</si>
  <si>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</si>
  <si>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</si>
  <si>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</si>
  <si>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</si>
  <si>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</si>
  <si>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</si>
  <si>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</si>
  <si>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</si>
  <si>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</si>
  <si>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</si>
  <si>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</si>
  <si>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</si>
  <si>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</si>
  <si>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</si>
  <si>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</si>
  <si>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</si>
  <si>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</si>
  <si>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</si>
  <si>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</si>
  <si>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</si>
  <si>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</si>
  <si>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</si>
  <si>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</si>
  <si>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</si>
  <si>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</si>
  <si>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</si>
  <si>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</si>
  <si>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</si>
  <si>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</si>
  <si>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</si>
  <si>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</si>
  <si>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</si>
  <si>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</si>
  <si>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</si>
  <si>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</si>
  <si>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</si>
  <si>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</si>
  <si>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</si>
  <si>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</si>
  <si>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</si>
  <si>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</si>
  <si>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</si>
  <si>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</si>
  <si>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</si>
  <si>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</si>
  <si>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</si>
  <si>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</si>
  <si>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</si>
  <si>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</si>
  <si>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</si>
  <si>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</si>
  <si>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</si>
  <si>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</si>
  <si>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</si>
  <si>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</si>
  <si>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</si>
  <si>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</si>
  <si>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</si>
  <si>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</si>
  <si>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</si>
  <si>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</si>
  <si>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</si>
  <si>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</si>
  <si>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</si>
  <si>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</si>
  <si>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</si>
  <si>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</si>
  <si>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</si>
  <si>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</si>
  <si>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</si>
  <si>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</si>
  <si>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</si>
  <si>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</si>
  <si>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</si>
  <si>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</si>
  <si>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</si>
  <si>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</si>
  <si>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</si>
  <si>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</si>
  <si>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</si>
  <si>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</si>
  <si>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</si>
  <si>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</si>
  <si>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</si>
  <si>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</si>
  <si>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</si>
  <si>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</si>
  <si>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</si>
  <si>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</si>
  <si>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</si>
  <si>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</si>
  <si>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</si>
  <si>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</si>
  <si>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</si>
  <si>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</si>
  <si>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</si>
  <si>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</si>
  <si>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</si>
  <si>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</si>
  <si>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</si>
  <si>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</si>
  <si>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</si>
  <si>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</si>
  <si>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</si>
  <si>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</si>
  <si>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</si>
  <si>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</si>
  <si>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</si>
  <si>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</si>
  <si>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</si>
  <si>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</si>
  <si>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</si>
  <si>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</si>
  <si>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</si>
  <si>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</si>
  <si>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</si>
  <si>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</si>
  <si>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</si>
  <si>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</si>
  <si>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</si>
  <si>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</si>
  <si>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</si>
  <si>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</si>
  <si>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</si>
  <si>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</si>
  <si>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</si>
  <si>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</si>
  <si>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</si>
  <si>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</si>
  <si>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</si>
  <si>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</si>
  <si>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</si>
  <si>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</si>
  <si>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</si>
  <si>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</si>
  <si>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</si>
  <si>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</si>
  <si>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</si>
  <si>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</si>
  <si>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</si>
  <si>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</si>
  <si>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</si>
  <si>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</si>
  <si>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</si>
  <si>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</si>
  <si>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</si>
  <si>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</si>
  <si>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</si>
  <si>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</si>
  <si>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</si>
  <si>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</si>
  <si>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</si>
  <si>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</si>
  <si>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</si>
  <si>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</si>
  <si>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</si>
  <si>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</si>
  <si>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</si>
  <si>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</si>
  <si>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</si>
  <si>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</si>
  <si>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</si>
  <si>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</si>
  <si>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</si>
  <si>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</si>
  <si>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</si>
  <si>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</si>
  <si>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</si>
  <si>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</si>
  <si>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</si>
  <si>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</si>
  <si>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</si>
  <si>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</si>
  <si>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</si>
  <si>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</si>
  <si>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</si>
  <si>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</si>
  <si>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</si>
  <si>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</si>
  <si>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</si>
  <si>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</si>
  <si>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</si>
  <si>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</si>
  <si>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</si>
  <si>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</si>
  <si>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</si>
  <si>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</si>
  <si>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</si>
  <si>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</si>
  <si>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</si>
  <si>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</si>
  <si>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</si>
  <si>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</si>
  <si>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</si>
  <si>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</si>
  <si>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</si>
  <si>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</si>
  <si>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</si>
  <si>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</si>
  <si>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</si>
  <si>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</si>
  <si>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</si>
  <si>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</si>
  <si>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</si>
  <si>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</si>
  <si>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</si>
  <si>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</si>
  <si>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</si>
  <si>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</si>
  <si>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</si>
  <si>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</si>
  <si>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</si>
  <si>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</si>
  <si>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</si>
  <si>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</si>
  <si>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</si>
  <si>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</si>
  <si>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</si>
  <si>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</si>
  <si>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</si>
  <si>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</si>
  <si>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</si>
  <si>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</si>
  <si>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</si>
  <si>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</si>
  <si>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</si>
  <si>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</si>
  <si>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</si>
  <si>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</si>
  <si>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</si>
  <si>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</si>
  <si>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</si>
  <si>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</si>
  <si>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</si>
  <si>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</si>
  <si>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</si>
  <si>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</si>
  <si>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</si>
  <si>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</si>
  <si>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</si>
  <si>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</si>
  <si>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</si>
  <si>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</si>
  <si>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</si>
  <si>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</si>
  <si>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</si>
  <si>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</si>
  <si>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</si>
  <si>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</si>
  <si>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</si>
  <si>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</si>
  <si>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</si>
  <si>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</si>
  <si>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</si>
  <si>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</si>
  <si>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</si>
  <si>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</si>
  <si>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</si>
  <si>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</si>
  <si>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</si>
  <si>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</si>
  <si>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</si>
  <si>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</si>
  <si>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</si>
  <si>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</si>
  <si>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</si>
  <si>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</si>
  <si>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</si>
  <si>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</si>
  <si>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</si>
  <si>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</si>
  <si>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</si>
  <si>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</si>
  <si>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</si>
  <si>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</si>
  <si>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</si>
  <si>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</si>
  <si>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</si>
  <si>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</si>
  <si>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</si>
  <si>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</si>
  <si>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</si>
  <si>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</si>
  <si>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</si>
  <si>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</si>
  <si>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</si>
  <si>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</si>
  <si>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</si>
  <si>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</si>
  <si>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</si>
  <si>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</si>
  <si>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</si>
  <si>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</si>
  <si>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</si>
  <si>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</si>
  <si>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</si>
  <si>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</si>
  <si>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</si>
  <si>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</si>
  <si>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</si>
  <si>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</si>
  <si>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</si>
  <si>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</si>
  <si>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</si>
  <si>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</si>
  <si>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</si>
  <si>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</si>
  <si>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</si>
  <si>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</si>
  <si>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</si>
  <si>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</si>
  <si>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</si>
  <si>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</si>
  <si>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</si>
  <si>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</si>
  <si>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</si>
  <si>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</si>
  <si>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</si>
  <si>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</si>
  <si>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</si>
  <si>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</si>
  <si>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</si>
  <si>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</si>
  <si>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</si>
  <si>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</si>
  <si>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</si>
  <si>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</si>
  <si>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</si>
  <si>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</si>
  <si>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</si>
  <si>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</si>
  <si>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</si>
  <si>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</si>
  <si>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</si>
  <si>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</si>
  <si>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</si>
  <si>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</si>
  <si>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</si>
  <si>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</si>
  <si>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</si>
  <si>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</si>
  <si>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</si>
  <si>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</si>
  <si>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</si>
  <si>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</si>
  <si>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</si>
  <si>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</si>
  <si>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</si>
  <si>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</si>
  <si>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</si>
  <si>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</si>
  <si>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</si>
  <si>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</si>
  <si>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</si>
  <si>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</si>
  <si>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</si>
  <si>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</si>
  <si>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</si>
  <si>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</si>
  <si>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</si>
  <si>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</si>
  <si>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</si>
  <si>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</si>
  <si>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</si>
  <si>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</si>
  <si>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</si>
  <si>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</si>
  <si>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</si>
  <si>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</si>
  <si>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</si>
  <si>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</si>
  <si>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</si>
  <si>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</si>
  <si>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</si>
  <si>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</si>
  <si>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</si>
  <si>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</si>
  <si>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</si>
  <si>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</si>
  <si>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</si>
  <si>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</si>
  <si>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</si>
  <si>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</si>
  <si>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</si>
  <si>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</si>
  <si>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</si>
  <si>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</si>
  <si>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</si>
  <si>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</si>
  <si>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</si>
  <si>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</si>
  <si>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</si>
  <si>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</si>
  <si>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</si>
  <si>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</si>
  <si>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</si>
  <si>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</si>
  <si>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</si>
  <si>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</si>
  <si>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</si>
  <si>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</si>
  <si>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</si>
  <si>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</si>
  <si>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</si>
  <si>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</si>
  <si>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</si>
  <si>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</si>
  <si>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</si>
  <si>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</si>
  <si>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</si>
  <si>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</si>
  <si>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</si>
  <si>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</si>
  <si>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</si>
  <si>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</si>
  <si>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</si>
  <si>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</si>
  <si>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</si>
  <si>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</si>
  <si>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</si>
  <si>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</si>
  <si>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</si>
  <si>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</si>
  <si>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</si>
  <si>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</si>
  <si>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</si>
  <si>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</si>
  <si>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</si>
  <si>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</si>
  <si>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</si>
  <si>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</si>
  <si>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</si>
  <si>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</si>
  <si>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</si>
  <si>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</si>
  <si>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</si>
  <si>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</si>
  <si>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</si>
  <si>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</si>
  <si>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</si>
  <si>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</si>
  <si>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</si>
  <si>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</si>
  <si>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</si>
  <si>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</si>
  <si>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</si>
  <si>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</si>
  <si>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</si>
  <si>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</si>
  <si>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</si>
  <si>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</si>
  <si>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</si>
  <si>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</si>
  <si>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</si>
  <si>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</si>
  <si>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</si>
  <si>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</si>
  <si>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</si>
  <si>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</si>
  <si>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</si>
  <si>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</si>
  <si>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</si>
  <si>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</si>
  <si>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</si>
  <si>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</si>
  <si>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</si>
  <si>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</si>
  <si>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</si>
  <si>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</si>
  <si>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</si>
  <si>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</si>
  <si>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</si>
  <si>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</si>
  <si>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</si>
  <si>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</si>
  <si>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</si>
  <si>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</si>
  <si>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</si>
  <si>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</si>
  <si>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</si>
  <si>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</si>
  <si>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</si>
  <si>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</si>
  <si>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</si>
  <si>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</si>
  <si>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</si>
  <si>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</si>
  <si>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</si>
  <si>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</si>
  <si>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</si>
  <si>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</si>
  <si>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</si>
  <si>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</si>
  <si>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</si>
  <si>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</si>
  <si>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</si>
  <si>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</si>
  <si>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</si>
  <si>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</si>
  <si>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</si>
  <si>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</si>
  <si>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</si>
  <si>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</si>
  <si>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</si>
  <si>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</si>
  <si>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</si>
  <si>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</si>
  <si>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</si>
  <si>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</si>
  <si>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</si>
  <si>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</si>
  <si>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</si>
  <si>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</si>
  <si>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</si>
  <si>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</si>
  <si>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</si>
  <si>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</si>
  <si>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</si>
  <si>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</si>
  <si>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</si>
  <si>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</si>
  <si>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</si>
  <si>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</si>
  <si>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</si>
  <si>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</si>
  <si>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</si>
  <si>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</si>
  <si>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</si>
  <si>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</si>
  <si>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</si>
  <si>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</si>
  <si>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</si>
  <si>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</si>
  <si>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</si>
  <si>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</si>
  <si>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</si>
  <si>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</si>
  <si>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</si>
  <si>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</si>
  <si>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</si>
  <si>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</si>
  <si>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</si>
  <si>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</si>
  <si>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</si>
  <si>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</si>
  <si>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</si>
  <si>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</si>
  <si>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</si>
  <si>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</si>
  <si>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</si>
  <si>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</si>
  <si>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</si>
  <si>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</si>
  <si>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</si>
  <si>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</si>
  <si>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</si>
  <si>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</si>
  <si>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</si>
  <si>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</si>
  <si>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</si>
  <si>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</si>
  <si>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</si>
  <si>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</si>
  <si>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</si>
  <si>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</si>
  <si>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</si>
  <si>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</si>
  <si>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</si>
  <si>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</si>
  <si>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</si>
  <si>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</si>
  <si>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</si>
  <si>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</si>
  <si>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</si>
  <si>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</si>
  <si>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</si>
  <si>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</si>
  <si>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</si>
  <si>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</si>
  <si>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</si>
  <si>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</si>
  <si>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</si>
  <si>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</si>
  <si>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</si>
  <si>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</si>
  <si>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</si>
  <si>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</si>
  <si>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</si>
  <si>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</si>
  <si>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</si>
  <si>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</si>
  <si>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</si>
  <si>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</si>
  <si>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</si>
  <si>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</si>
  <si>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</si>
  <si>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</si>
  <si>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</si>
  <si>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</si>
  <si>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</si>
  <si>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</si>
  <si>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</si>
  <si>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</si>
  <si>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</si>
  <si>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</si>
  <si>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</si>
  <si>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</si>
  <si>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</si>
  <si>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</si>
  <si>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</si>
  <si>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</si>
  <si>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</si>
  <si>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</si>
  <si>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</si>
  <si>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</si>
  <si>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</si>
  <si>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</si>
  <si>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</si>
  <si>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</si>
  <si>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</si>
  <si>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</si>
  <si>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</si>
  <si>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</si>
  <si>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</si>
  <si>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</si>
  <si>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</si>
  <si>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</si>
  <si>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</si>
  <si>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</si>
  <si>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</si>
  <si>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</si>
  <si>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</si>
  <si>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</si>
  <si>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</si>
  <si>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</si>
  <si>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</si>
  <si>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</si>
  <si>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</si>
  <si>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</si>
  <si>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</si>
  <si>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</si>
  <si>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</si>
  <si>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</si>
  <si>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</si>
  <si>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</si>
  <si>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</si>
  <si>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</si>
  <si>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</si>
  <si>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</si>
  <si>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</si>
  <si>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</si>
  <si>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</si>
  <si>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</si>
  <si>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</si>
  <si>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</si>
  <si>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</si>
  <si>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</si>
  <si>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</si>
  <si>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</si>
  <si>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</si>
  <si>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</si>
  <si>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</si>
  <si>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</si>
  <si>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</si>
  <si>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</si>
  <si>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</si>
  <si>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</si>
  <si>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</si>
  <si>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</si>
  <si>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</si>
  <si>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</si>
  <si>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</si>
  <si>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</si>
  <si>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</si>
  <si>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</si>
  <si>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</si>
  <si>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</si>
  <si>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</si>
  <si>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</si>
  <si>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</si>
  <si>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</si>
  <si>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</si>
  <si>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</si>
  <si>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</si>
  <si>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</si>
  <si>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</si>
  <si>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</si>
  <si>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</si>
  <si>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</si>
  <si>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</si>
  <si>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</si>
  <si>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</si>
  <si>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</si>
  <si>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</si>
  <si>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</si>
  <si>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</si>
  <si>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</si>
  <si>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</si>
  <si>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</si>
  <si>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</si>
  <si>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</si>
  <si>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</si>
  <si>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</si>
  <si>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</si>
  <si>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</si>
  <si>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</si>
  <si>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</si>
  <si>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</si>
  <si>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</si>
  <si>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</si>
  <si>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</si>
  <si>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</si>
  <si>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</si>
  <si>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</si>
  <si>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</si>
  <si>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</si>
  <si>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</si>
  <si>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</si>
  <si>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</si>
  <si>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</si>
  <si>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</si>
  <si>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</si>
  <si>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</si>
  <si>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</si>
  <si>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</si>
  <si>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</si>
  <si>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</si>
  <si>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</si>
  <si>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</si>
  <si>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</si>
  <si>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</si>
  <si>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</si>
  <si>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</si>
  <si>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</si>
  <si>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</si>
  <si>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</si>
  <si>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</si>
  <si>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</si>
  <si>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</si>
  <si>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</si>
  <si>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</si>
  <si>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</si>
  <si>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</si>
  <si>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</si>
  <si>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</si>
  <si>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</si>
  <si>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</si>
  <si>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</si>
  <si>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</si>
  <si>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</si>
  <si>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</si>
  <si>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</si>
  <si>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</si>
  <si>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</si>
  <si>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</si>
  <si>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</si>
  <si>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</si>
  <si>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</si>
  <si>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</si>
  <si>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</si>
  <si>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</si>
  <si>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</si>
  <si>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</si>
  <si>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</si>
  <si>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</si>
  <si>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</si>
  <si>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</si>
  <si>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</si>
  <si>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</si>
  <si>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</si>
  <si>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</si>
  <si>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</si>
  <si>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</si>
  <si>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</si>
  <si>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</si>
  <si>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</si>
  <si>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</si>
  <si>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</si>
  <si>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</si>
  <si>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</si>
  <si>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</si>
  <si>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</si>
  <si>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</si>
  <si>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</si>
  <si>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</si>
  <si>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</si>
  <si>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</si>
  <si>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</si>
  <si>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</si>
  <si>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</si>
  <si>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</si>
  <si>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</si>
  <si>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</si>
  <si>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</si>
  <si>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</si>
  <si>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</si>
  <si>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</si>
  <si>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</si>
  <si>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</si>
  <si>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</si>
  <si>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</si>
  <si>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</si>
  <si>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</si>
  <si>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</si>
  <si>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</si>
  <si>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</si>
  <si>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</si>
  <si>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</si>
  <si>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</si>
  <si>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</si>
  <si>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</si>
  <si>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</si>
  <si>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</si>
  <si>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</si>
  <si>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</si>
  <si>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</si>
  <si>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</si>
  <si>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</si>
  <si>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</si>
  <si>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</si>
  <si>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</si>
  <si>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</si>
  <si>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</si>
  <si>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</si>
  <si>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</si>
  <si>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</si>
  <si>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</si>
  <si>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</si>
  <si>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</si>
  <si>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</si>
  <si>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</si>
  <si>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</si>
  <si>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</si>
  <si>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</si>
  <si>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</si>
  <si>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</si>
  <si>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</si>
  <si>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</si>
  <si>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</si>
  <si>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</si>
  <si>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</si>
  <si>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</si>
  <si>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</si>
  <si>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</si>
  <si>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</si>
  <si>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</si>
  <si>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</si>
  <si>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</si>
  <si>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</si>
  <si>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</si>
  <si>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</si>
  <si>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</si>
  <si>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</si>
  <si>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</si>
  <si>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</si>
  <si>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</si>
  <si>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</si>
  <si>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</si>
  <si>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</si>
  <si>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</si>
  <si>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</si>
  <si>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</si>
  <si>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</si>
  <si>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</si>
  <si>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</si>
  <si>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</si>
  <si>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</si>
  <si>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</si>
  <si>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</si>
  <si>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</si>
  <si>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</si>
  <si>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</si>
  <si>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</si>
  <si>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</si>
  <si>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</si>
  <si>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</si>
  <si>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</si>
  <si>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</si>
  <si>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</si>
  <si>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</si>
  <si>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</si>
  <si>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</si>
  <si>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</si>
  <si>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</si>
  <si>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</si>
  <si>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</si>
  <si>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</si>
  <si>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</si>
  <si>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</si>
  <si>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</si>
  <si>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</si>
  <si>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</si>
  <si>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</si>
  <si>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</si>
  <si>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</si>
  <si>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</si>
  <si>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</si>
  <si>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</si>
  <si>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</si>
  <si>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</si>
  <si>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</si>
  <si>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</si>
  <si>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</si>
  <si>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</si>
  <si>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</si>
  <si>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</si>
  <si>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</si>
  <si>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</si>
  <si>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</si>
  <si>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</si>
  <si>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</si>
  <si>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</si>
  <si>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</si>
  <si>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</si>
  <si>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</si>
  <si>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</si>
  <si>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</si>
  <si>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</si>
  <si>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</si>
  <si>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</si>
  <si>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</si>
  <si>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</si>
  <si>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</si>
  <si>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</si>
  <si>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</si>
  <si>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</si>
  <si>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</si>
  <si>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</si>
  <si>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</si>
  <si>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</si>
  <si>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</si>
  <si>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</si>
  <si>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</si>
  <si>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</si>
  <si>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</si>
  <si>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</si>
  <si>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</si>
  <si>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</si>
  <si>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</si>
  <si>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</si>
  <si>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</si>
  <si>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</si>
  <si>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</si>
  <si>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</si>
  <si>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</si>
  <si>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</si>
  <si>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</si>
  <si>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</si>
  <si>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</si>
  <si>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</si>
  <si>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</si>
  <si>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</si>
  <si>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</si>
  <si>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</si>
  <si>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</si>
  <si>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</si>
  <si>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</si>
  <si>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</si>
  <si>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</si>
  <si>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</si>
  <si>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</si>
  <si>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</si>
  <si>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</si>
  <si>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</si>
  <si>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</si>
  <si>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</si>
  <si>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</si>
  <si>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</si>
  <si>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</si>
  <si>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</si>
  <si>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</si>
  <si>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</si>
  <si>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</si>
  <si>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</si>
  <si>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</si>
  <si>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</si>
  <si>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</si>
  <si>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</si>
  <si>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</si>
  <si>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</si>
  <si>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</si>
  <si>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</si>
  <si>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</si>
  <si>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</si>
  <si>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</si>
  <si>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</si>
  <si>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</si>
  <si>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</si>
  <si>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</si>
  <si>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</si>
  <si>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</si>
  <si>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</si>
  <si>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</si>
  <si>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</si>
  <si>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</si>
  <si>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</si>
  <si>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</si>
  <si>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</si>
  <si>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</si>
  <si>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</si>
  <si>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</si>
  <si>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</si>
  <si>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</si>
  <si>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</si>
  <si>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</si>
  <si>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</si>
  <si>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</si>
  <si>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</si>
  <si>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</si>
  <si>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</si>
  <si>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</si>
  <si>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</si>
  <si>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</si>
  <si>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</si>
  <si>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</si>
  <si>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</si>
  <si>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</si>
  <si>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</si>
  <si>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</si>
  <si>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</si>
  <si>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</si>
  <si>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</si>
  <si>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</si>
  <si>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</si>
  <si>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</si>
  <si>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</si>
  <si>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</si>
  <si>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</si>
  <si>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</si>
  <si>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</si>
  <si>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</si>
  <si>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</si>
  <si>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</si>
  <si>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</si>
  <si>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</si>
  <si>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</si>
  <si>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</si>
  <si>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</si>
  <si>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</si>
  <si>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</si>
  <si>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</si>
  <si>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</si>
  <si>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</si>
  <si>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</si>
  <si>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</si>
  <si>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</si>
  <si>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</si>
  <si>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</si>
  <si>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</si>
  <si>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</si>
  <si>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</si>
  <si>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</si>
  <si>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</si>
  <si>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</si>
  <si>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</si>
  <si>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</si>
  <si>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</si>
  <si>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</si>
  <si>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</si>
  <si>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</si>
  <si>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</si>
  <si>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</si>
  <si>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</si>
  <si>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</si>
  <si>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</si>
  <si>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</si>
  <si>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</si>
  <si>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</si>
  <si>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</si>
  <si>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</si>
  <si>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</si>
  <si>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</si>
  <si>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</si>
  <si>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</si>
  <si>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</si>
  <si>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</si>
  <si>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</si>
  <si>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</si>
  <si>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</si>
  <si>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</si>
  <si>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</si>
  <si>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</si>
  <si>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</si>
  <si>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</si>
  <si>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</si>
  <si>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</si>
  <si>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</si>
  <si>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</si>
  <si>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</si>
  <si>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</si>
  <si>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</si>
  <si>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</si>
  <si>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</si>
  <si>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</si>
  <si>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</si>
  <si>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</si>
  <si>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</si>
  <si>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</si>
  <si>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</si>
  <si>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</si>
  <si>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</si>
  <si>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</si>
  <si>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</si>
  <si>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</si>
  <si>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</si>
  <si>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</si>
  <si>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</si>
  <si>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</si>
  <si>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</si>
  <si>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</si>
  <si>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</si>
  <si>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</si>
  <si>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</si>
  <si>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</si>
  <si>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</si>
  <si>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</si>
  <si>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</si>
  <si>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</si>
  <si>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</si>
  <si>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</si>
  <si>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</si>
  <si>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</si>
  <si>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</si>
  <si>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</si>
  <si>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</si>
  <si>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</si>
  <si>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</si>
  <si>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</si>
  <si>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</si>
  <si>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</si>
  <si>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</si>
  <si>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</si>
  <si>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</si>
  <si>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</si>
  <si>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</si>
  <si>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</si>
  <si>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</si>
  <si>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</si>
  <si>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</si>
  <si>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</si>
  <si>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</si>
  <si>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</si>
  <si>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</si>
  <si>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</si>
  <si>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</si>
  <si>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</si>
  <si>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</si>
  <si>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</si>
  <si>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</si>
  <si>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</si>
  <si>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</si>
  <si>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</si>
  <si>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</si>
  <si>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</si>
  <si>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</si>
  <si>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</si>
  <si>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</si>
  <si>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</si>
  <si>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</si>
  <si>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</si>
  <si>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</si>
  <si>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</si>
  <si>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</si>
  <si>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</si>
  <si>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</si>
  <si>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</si>
  <si>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</si>
  <si>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</si>
  <si>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</si>
  <si>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</si>
  <si>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</si>
  <si>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</si>
  <si>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</si>
  <si>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</si>
  <si>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</si>
  <si>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</si>
  <si>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</si>
  <si>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</si>
  <si>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</si>
  <si>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</si>
  <si>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</si>
  <si>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</si>
  <si>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</si>
  <si>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</si>
  <si>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</si>
  <si>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</si>
  <si>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</si>
  <si>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</si>
  <si>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</si>
  <si>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</si>
  <si>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</si>
  <si>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</si>
  <si>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</si>
  <si>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</si>
  <si>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</si>
  <si>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</si>
  <si>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</si>
  <si>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</si>
  <si>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</si>
  <si>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</si>
  <si>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</si>
  <si>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</si>
  <si>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</si>
  <si>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</si>
  <si>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</si>
  <si>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</si>
  <si>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</si>
  <si>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</si>
  <si>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</si>
  <si>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</si>
  <si>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</si>
  <si>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</si>
  <si>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</si>
  <si>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</si>
  <si>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</si>
  <si>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</si>
  <si>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</si>
  <si>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</si>
  <si>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</si>
  <si>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</si>
  <si>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</si>
  <si>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</si>
  <si>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</si>
  <si>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</si>
  <si>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</si>
  <si>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</si>
  <si>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</si>
  <si>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</si>
  <si>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</si>
  <si>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</si>
  <si>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</si>
  <si>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</si>
  <si>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</si>
  <si>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</si>
  <si>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</si>
  <si>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</si>
  <si>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</si>
  <si>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</si>
  <si>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</si>
  <si>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</si>
  <si>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</si>
  <si>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</si>
  <si>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</si>
  <si>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</si>
  <si>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</si>
  <si>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</si>
  <si>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</si>
  <si>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</si>
  <si>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</si>
  <si>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</si>
  <si>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</si>
  <si>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</si>
  <si>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</si>
  <si>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</si>
  <si>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</si>
  <si>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</si>
  <si>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</si>
  <si>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</si>
  <si>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</si>
  <si>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</si>
  <si>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</si>
  <si>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</si>
  <si>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</si>
  <si>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</si>
  <si>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</si>
  <si>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</si>
  <si>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</si>
  <si>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</si>
  <si>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</si>
  <si>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</si>
  <si>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</si>
  <si>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</si>
  <si>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</si>
  <si>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</si>
  <si>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</si>
  <si>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</si>
  <si>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</si>
  <si>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</si>
  <si>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</si>
  <si>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</si>
  <si>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</si>
  <si>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</si>
  <si>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</si>
  <si>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</si>
  <si>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</si>
  <si>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</si>
  <si>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</si>
  <si>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</si>
  <si>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</si>
  <si>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</si>
  <si>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</si>
  <si>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</si>
  <si>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</si>
  <si>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</si>
  <si>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</si>
  <si>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</si>
  <si>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</si>
  <si>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</si>
  <si>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</si>
  <si>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</si>
  <si>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</si>
  <si>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</si>
  <si>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</si>
  <si>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</si>
  <si>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</si>
  <si>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</si>
  <si>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</si>
  <si>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</si>
  <si>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</si>
  <si>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</si>
  <si>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</si>
  <si>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</si>
  <si>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</si>
  <si>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</si>
  <si>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</si>
  <si>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</si>
  <si>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</si>
  <si>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</si>
  <si>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</si>
  <si>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</si>
  <si>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</si>
  <si>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</si>
  <si>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</si>
  <si>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</si>
  <si>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</si>
  <si>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</si>
  <si>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</si>
  <si>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</si>
  <si>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</si>
  <si>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</si>
  <si>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</si>
  <si>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</si>
  <si>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</si>
  <si>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</si>
  <si>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</si>
  <si>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</si>
  <si>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</si>
  <si>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</si>
  <si>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</si>
  <si>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</si>
  <si>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</si>
  <si>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</si>
  <si>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</si>
  <si>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</si>
  <si>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</si>
  <si>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</si>
  <si>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</si>
  <si>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</si>
  <si>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</si>
  <si>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</si>
  <si>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</si>
  <si>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</si>
  <si>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</si>
  <si>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</si>
  <si>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</si>
  <si>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</si>
  <si>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</si>
  <si>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</si>
  <si>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</si>
  <si>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</si>
  <si>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</si>
  <si>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</si>
  <si>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</si>
  <si>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</si>
  <si>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</si>
  <si>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</si>
  <si>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</si>
  <si>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</si>
  <si>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</si>
  <si>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</si>
  <si>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</si>
  <si>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</si>
  <si>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</si>
  <si>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</si>
  <si>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</si>
  <si>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</si>
  <si>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</si>
  <si>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</si>
  <si>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</si>
  <si>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</si>
  <si>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</si>
  <si>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</si>
  <si>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</si>
  <si>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</si>
  <si>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</si>
  <si>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</si>
  <si>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</si>
  <si>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</si>
  <si>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</si>
  <si>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</si>
  <si>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</si>
  <si>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</si>
  <si>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</si>
  <si>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</si>
  <si>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</si>
  <si>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</si>
  <si>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</si>
  <si>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</si>
  <si>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</si>
  <si>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</si>
  <si>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</si>
  <si>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</si>
  <si>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</si>
  <si>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</si>
  <si>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</si>
  <si>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</si>
  <si>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</si>
  <si>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</si>
  <si>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</si>
  <si>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</si>
  <si>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</si>
  <si>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</si>
  <si>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</si>
  <si>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</si>
  <si>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</si>
  <si>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</si>
  <si>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</si>
  <si>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</si>
  <si>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</si>
  <si>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</si>
  <si>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</si>
  <si>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</si>
  <si>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</si>
  <si>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</si>
  <si>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</si>
  <si>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</si>
  <si>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</si>
  <si>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</si>
  <si>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</si>
  <si>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</si>
  <si>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</si>
  <si>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</si>
  <si>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</si>
  <si>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</si>
  <si>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</si>
  <si>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</si>
  <si>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</si>
  <si>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</si>
  <si>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</si>
  <si>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</si>
  <si>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</si>
  <si>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</si>
  <si>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</si>
  <si>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</si>
  <si>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</si>
  <si>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</si>
  <si>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</si>
  <si>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</si>
  <si>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</si>
  <si>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</si>
  <si>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</si>
  <si>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</si>
  <si>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</si>
  <si>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</si>
  <si>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</si>
  <si>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</si>
  <si>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</si>
  <si>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</si>
  <si>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</si>
  <si>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</si>
  <si>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</si>
  <si>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</si>
  <si>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</si>
  <si>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</si>
  <si>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</si>
  <si>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</si>
  <si>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</si>
  <si>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</si>
  <si>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</si>
  <si>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</si>
  <si>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</si>
  <si>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</si>
  <si>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</si>
  <si>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</si>
  <si>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</si>
  <si>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</si>
  <si>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</si>
  <si>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</si>
  <si>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</si>
  <si>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</si>
  <si>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</si>
  <si>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</si>
  <si>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</si>
  <si>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</si>
  <si>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</si>
  <si>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</si>
  <si>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</si>
  <si>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</si>
  <si>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</si>
  <si>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</si>
  <si>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</si>
  <si>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</si>
  <si>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</si>
  <si>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</si>
  <si>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</si>
  <si>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</si>
  <si>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</si>
  <si>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</si>
  <si>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</si>
  <si>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</si>
  <si>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</si>
  <si>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</si>
  <si>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</si>
  <si>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</si>
  <si>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</si>
  <si>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</si>
  <si>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</si>
  <si>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</si>
  <si>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</si>
  <si>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</si>
  <si>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</si>
  <si>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</si>
  <si>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</si>
  <si>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</si>
  <si>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</si>
  <si>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</si>
  <si>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</si>
  <si>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</si>
  <si>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</si>
  <si>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</si>
  <si>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</si>
  <si>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</si>
  <si>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</si>
  <si>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</si>
  <si>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</si>
  <si>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</si>
  <si>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</si>
  <si>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</si>
  <si>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</si>
  <si>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</si>
  <si>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</si>
  <si>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</si>
  <si>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</si>
  <si>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</si>
  <si>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</si>
  <si>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</si>
  <si>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</si>
  <si>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</si>
  <si>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</si>
  <si>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</si>
  <si>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</si>
  <si>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</si>
  <si>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</si>
  <si>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</si>
  <si>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</si>
  <si>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</si>
  <si>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</si>
  <si>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</si>
  <si>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</si>
  <si>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</si>
  <si>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</si>
  <si>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</si>
  <si>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</si>
  <si>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</si>
  <si>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</si>
  <si>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</si>
  <si>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</si>
  <si>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</si>
  <si>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</si>
  <si>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</si>
  <si>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</si>
  <si>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</si>
  <si>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</si>
  <si>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</si>
  <si>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</si>
  <si>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</si>
  <si>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</si>
  <si>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</si>
  <si>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</si>
  <si>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</si>
  <si>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</si>
  <si>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</si>
  <si>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</si>
  <si>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</si>
  <si>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</si>
  <si>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</si>
  <si>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</si>
  <si>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</si>
  <si>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</si>
  <si>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</si>
  <si>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</si>
  <si>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</si>
  <si>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</si>
  <si>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</si>
  <si>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</si>
  <si>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</si>
  <si>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</si>
  <si>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</si>
  <si>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</si>
  <si>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</si>
  <si>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</si>
  <si>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</si>
  <si>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</si>
  <si>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</si>
  <si>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</si>
  <si>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</si>
  <si>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</si>
  <si>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</si>
  <si>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</si>
  <si>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</si>
  <si>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</si>
  <si>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</si>
  <si>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</si>
  <si>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</si>
  <si>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</si>
  <si>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</si>
  <si>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</si>
  <si>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</si>
  <si>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</si>
  <si>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</si>
  <si>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</si>
  <si>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</si>
  <si>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</si>
  <si>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</si>
  <si>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</si>
  <si>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</si>
  <si>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</si>
  <si>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</si>
  <si>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</si>
  <si>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</si>
  <si>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</si>
  <si>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</si>
  <si>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</si>
  <si>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</si>
  <si>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</si>
  <si>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</si>
  <si>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</si>
  <si>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</si>
  <si>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</si>
  <si>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</si>
  <si>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</si>
  <si>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</si>
  <si>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</si>
  <si>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</si>
  <si>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</si>
  <si>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</si>
  <si>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</si>
  <si>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</si>
  <si>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</si>
  <si>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</si>
  <si>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</si>
  <si>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</si>
  <si>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</si>
  <si>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</si>
  <si>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</si>
  <si>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</si>
  <si>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</si>
  <si>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</si>
  <si>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</si>
  <si>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</si>
  <si>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</si>
  <si>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</si>
  <si>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</si>
  <si>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</si>
  <si>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</si>
  <si>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</si>
  <si>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</si>
  <si>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</si>
  <si>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</si>
  <si>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</si>
  <si>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</si>
  <si>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</si>
  <si>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</si>
  <si>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</si>
  <si>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</si>
  <si>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</si>
  <si>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</si>
  <si>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</si>
  <si>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</si>
  <si>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</si>
  <si>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</si>
  <si>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</si>
  <si>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</si>
  <si>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</si>
  <si>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</si>
  <si>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</si>
  <si>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</si>
  <si>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</si>
  <si>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</si>
  <si>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</si>
  <si>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</si>
  <si>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</si>
  <si>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</si>
  <si>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</si>
  <si>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</si>
  <si>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</si>
  <si>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</si>
  <si>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</si>
  <si>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</si>
  <si>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</si>
  <si>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</si>
  <si>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</si>
  <si>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</si>
  <si>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</si>
  <si>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</si>
  <si>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</si>
  <si>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</si>
  <si>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</si>
  <si>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</si>
  <si>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</si>
  <si>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</si>
  <si>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</si>
  <si>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</si>
  <si>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</si>
  <si>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</si>
  <si>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</si>
  <si>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</si>
  <si>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</si>
  <si>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</si>
  <si>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</si>
  <si>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</si>
  <si>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</si>
  <si>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</si>
  <si>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</si>
  <si>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</si>
  <si>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</si>
  <si>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</si>
  <si>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</si>
  <si>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</si>
  <si>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</si>
  <si>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</si>
  <si>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</si>
  <si>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</si>
  <si>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</si>
  <si>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</si>
  <si>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</si>
  <si>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</si>
  <si>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</si>
  <si>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</si>
  <si>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</si>
  <si>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</si>
  <si>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</si>
  <si>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</si>
  <si>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</si>
  <si>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</si>
  <si>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</si>
  <si>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</si>
  <si>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</si>
  <si>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</si>
  <si>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</si>
  <si>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</si>
  <si>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</si>
  <si>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</si>
  <si>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</si>
  <si>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</si>
  <si>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</si>
  <si>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</si>
  <si>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</si>
  <si>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</si>
  <si>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</si>
  <si>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</si>
  <si>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</si>
  <si>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</si>
  <si>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</si>
  <si>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</si>
  <si>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</si>
  <si>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</si>
  <si>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</si>
  <si>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</si>
  <si>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</si>
  <si>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</si>
  <si>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</si>
  <si>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</si>
  <si>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</si>
  <si>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</si>
  <si>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</si>
  <si>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</si>
  <si>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</si>
  <si>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</si>
  <si>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</si>
  <si>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</si>
  <si>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</si>
  <si>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</si>
  <si>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</si>
  <si>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</si>
  <si>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</si>
  <si>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</si>
  <si>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</si>
  <si>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</si>
  <si>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</si>
  <si>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</si>
  <si>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</si>
  <si>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</si>
  <si>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</si>
  <si>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</si>
  <si>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</si>
  <si>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</si>
  <si>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</si>
  <si>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</si>
  <si>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</si>
  <si>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</si>
  <si>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</si>
  <si>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</si>
  <si>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</si>
  <si>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</si>
  <si>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</si>
  <si>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</si>
  <si>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</si>
  <si>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</si>
  <si>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</si>
  <si>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</si>
  <si>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</si>
  <si>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</si>
  <si>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</si>
  <si>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</si>
  <si>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</si>
  <si>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</si>
  <si>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</si>
  <si>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</si>
  <si>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</si>
  <si>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</si>
  <si>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</si>
  <si>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</si>
  <si>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</si>
  <si>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</si>
  <si>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</si>
  <si>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</si>
  <si>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</si>
  <si>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</si>
  <si>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</si>
  <si>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</si>
  <si>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</si>
  <si>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</si>
  <si>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</si>
  <si>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</si>
  <si>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</si>
  <si>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</si>
  <si>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</si>
  <si>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</si>
  <si>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</si>
  <si>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</si>
  <si>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</si>
  <si>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</si>
  <si>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</si>
  <si>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</si>
  <si>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</si>
  <si>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</si>
  <si>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</si>
  <si>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</si>
  <si>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</si>
  <si>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</si>
  <si>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</si>
  <si>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</si>
  <si>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</si>
  <si>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</si>
  <si>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</si>
  <si>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</si>
  <si>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</si>
  <si>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</si>
  <si>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</si>
  <si>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</si>
  <si>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</si>
  <si>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</si>
  <si>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</si>
  <si>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</si>
  <si>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</si>
  <si>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</si>
  <si>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</si>
  <si>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</si>
  <si>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</si>
  <si>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</si>
  <si>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</si>
  <si>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</si>
  <si>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</si>
  <si>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</si>
  <si>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</si>
  <si>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</si>
  <si>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</si>
  <si>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</si>
  <si>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</si>
  <si>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</si>
  <si>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</si>
  <si>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</si>
  <si>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</si>
  <si>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</si>
  <si>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</si>
  <si>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</si>
  <si>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</si>
  <si>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</si>
  <si>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</si>
  <si>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</si>
  <si>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</si>
  <si>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</si>
  <si>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</si>
  <si>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</si>
  <si>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</si>
  <si>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</si>
  <si>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</si>
  <si>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</si>
  <si>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</si>
  <si>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</si>
  <si>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</si>
  <si>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</si>
  <si>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</si>
  <si>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</si>
  <si>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</si>
  <si>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</si>
  <si>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</si>
  <si>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</si>
  <si>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</si>
  <si>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</si>
  <si>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</si>
  <si>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</si>
  <si>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</si>
  <si>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</si>
  <si>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</si>
  <si>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</si>
  <si>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</si>
  <si>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</si>
  <si>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</si>
  <si>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</si>
  <si>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</si>
  <si>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</si>
  <si>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</si>
  <si>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</si>
  <si>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</si>
  <si>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</si>
  <si>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</si>
  <si>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</si>
  <si>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</si>
  <si>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</si>
  <si>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</si>
  <si>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</si>
  <si>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</si>
  <si>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</si>
  <si>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</si>
  <si>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</si>
  <si>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</si>
  <si>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</si>
  <si>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</si>
  <si>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</si>
  <si>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</si>
  <si>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</si>
  <si>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</si>
  <si>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</si>
  <si>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</si>
  <si>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</si>
  <si>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</si>
  <si>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</si>
  <si>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</si>
  <si>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</si>
  <si>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</si>
  <si>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</si>
  <si>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</si>
  <si>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</si>
  <si>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</si>
  <si>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</si>
  <si>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</si>
  <si>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</si>
  <si>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</si>
  <si>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</si>
  <si>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</si>
  <si>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</si>
  <si>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</si>
  <si>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</si>
  <si>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</si>
  <si>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</si>
  <si>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</si>
  <si>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</si>
  <si>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</si>
  <si>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</si>
  <si>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</si>
  <si>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</si>
  <si>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</si>
  <si>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</si>
  <si>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</si>
  <si>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</si>
  <si>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</si>
  <si>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</si>
  <si>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</si>
  <si>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</si>
  <si>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</si>
  <si>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</si>
  <si>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</si>
  <si>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</si>
  <si>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</si>
  <si>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</si>
  <si>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</si>
  <si>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</si>
  <si>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</si>
  <si>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</si>
  <si>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</si>
  <si>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</si>
  <si>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</si>
  <si>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</si>
  <si>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</si>
  <si>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</si>
  <si>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</si>
  <si>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</si>
  <si>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</si>
  <si>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</si>
  <si>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</si>
  <si>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</si>
  <si>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</si>
  <si>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</si>
  <si>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</si>
  <si>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</si>
  <si>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</si>
  <si>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</si>
  <si>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</si>
  <si>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</si>
  <si>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</si>
  <si>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</si>
  <si>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</si>
  <si>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</si>
  <si>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</si>
  <si>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</si>
  <si>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</si>
  <si>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</si>
  <si>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</si>
  <si>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</si>
  <si>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</si>
  <si>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</si>
  <si>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</si>
  <si>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</si>
  <si>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</si>
  <si>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</si>
  <si>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</si>
  <si>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</si>
  <si>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</si>
  <si>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</si>
  <si>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</si>
  <si>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</si>
  <si>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</si>
  <si>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</si>
  <si>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</si>
  <si>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</si>
  <si>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</si>
  <si>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</si>
  <si>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</si>
  <si>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</si>
  <si>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</si>
  <si>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</si>
  <si>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</si>
  <si>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</si>
  <si>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</si>
  <si>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</si>
  <si>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</si>
  <si>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</si>
  <si>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</si>
  <si>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</si>
  <si>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</si>
  <si>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</si>
  <si>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</si>
  <si>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</si>
  <si>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</si>
  <si>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</si>
  <si>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</si>
  <si>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</si>
  <si>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</si>
  <si>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</si>
  <si>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</si>
  <si>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</si>
  <si>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</si>
  <si>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</si>
  <si>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</si>
  <si>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</si>
  <si>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</si>
  <si>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</si>
  <si>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</si>
  <si>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</si>
  <si>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</si>
  <si>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</si>
  <si>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</si>
  <si>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</si>
  <si>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</si>
  <si>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</si>
  <si>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</si>
  <si>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</si>
  <si>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</si>
  <si>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</si>
  <si>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</si>
  <si>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</si>
  <si>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</si>
  <si>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</si>
  <si>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</si>
  <si>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</si>
  <si>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</si>
  <si>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</si>
  <si>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</si>
  <si>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</si>
  <si>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</si>
  <si>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</si>
  <si>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</si>
  <si>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</si>
  <si>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</si>
  <si>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</si>
  <si>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</si>
  <si>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</si>
  <si>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</si>
  <si>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</si>
  <si>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</si>
  <si>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</si>
  <si>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</si>
  <si>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</si>
  <si>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</si>
  <si>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</si>
  <si>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</si>
  <si>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</si>
  <si>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</si>
  <si>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</si>
  <si>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</si>
  <si>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</si>
  <si>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</si>
  <si>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</si>
  <si>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</si>
  <si>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</si>
  <si>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</si>
  <si>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</si>
  <si>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</si>
  <si>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</si>
  <si>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</si>
  <si>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</si>
  <si>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</si>
  <si>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</si>
  <si>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</si>
  <si>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</si>
  <si>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</si>
  <si>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</si>
  <si>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</si>
  <si>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</si>
  <si>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</si>
  <si>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</si>
  <si>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</si>
  <si>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</si>
  <si>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</si>
  <si>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</si>
  <si>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</si>
  <si>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</si>
  <si>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</si>
  <si>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</si>
  <si>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</si>
  <si>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</si>
  <si>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</si>
  <si>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</si>
  <si>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</si>
  <si>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</si>
  <si>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</si>
  <si>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</si>
  <si>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</si>
  <si>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</si>
  <si>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</si>
  <si>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</si>
  <si>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</si>
  <si>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</si>
  <si>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</si>
  <si>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</si>
  <si>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</si>
  <si>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</si>
  <si>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</si>
  <si>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</si>
  <si>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</si>
  <si>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</si>
  <si>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</si>
  <si>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</si>
  <si>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</si>
  <si>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</si>
  <si>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</si>
  <si>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</si>
  <si>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</si>
  <si>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</si>
  <si>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</si>
  <si>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</si>
  <si>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</si>
  <si>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</si>
  <si>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</si>
  <si>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</si>
  <si>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</si>
  <si>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</si>
  <si>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</si>
  <si>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</si>
  <si>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</si>
  <si>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</si>
  <si>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</si>
  <si>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</si>
  <si>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</si>
  <si>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</si>
  <si>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</si>
  <si>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</si>
  <si>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</si>
  <si>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</si>
  <si>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</si>
  <si>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</si>
  <si>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</si>
  <si>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</si>
  <si>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</si>
  <si>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</si>
  <si>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</si>
  <si>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</si>
  <si>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</si>
  <si>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</si>
  <si>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</si>
  <si>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</si>
  <si>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</si>
  <si>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</si>
  <si>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</si>
  <si>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</si>
  <si>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</si>
  <si>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</si>
  <si>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</si>
  <si>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</si>
  <si>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</si>
  <si>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</si>
  <si>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</si>
  <si>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</si>
  <si>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</si>
  <si>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</si>
  <si>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</si>
  <si>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</si>
  <si>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</si>
  <si>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</si>
  <si>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</si>
  <si>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</si>
  <si>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</si>
  <si>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</si>
  <si>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</si>
  <si>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</si>
  <si>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</si>
  <si>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</si>
  <si>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</si>
  <si>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</si>
  <si>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</si>
  <si>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</si>
  <si>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</si>
  <si>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</si>
  <si>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</si>
  <si>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</si>
  <si>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</si>
  <si>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</si>
  <si>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</si>
  <si>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</si>
  <si>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</si>
  <si>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</si>
  <si>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</si>
  <si>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</si>
  <si>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</si>
  <si>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</si>
  <si>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</si>
  <si>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</si>
  <si>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</si>
  <si>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</si>
  <si>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</si>
  <si>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</si>
  <si>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</si>
  <si>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</si>
  <si>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</si>
  <si>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</si>
  <si>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</si>
  <si>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</si>
  <si>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</si>
  <si>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</si>
  <si>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</si>
  <si>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</si>
  <si>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</si>
  <si>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</si>
  <si>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</si>
  <si>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</si>
  <si>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</si>
  <si>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</si>
  <si>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</si>
  <si>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</si>
  <si>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</si>
  <si>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</si>
  <si>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</si>
  <si>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</si>
  <si>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</si>
  <si>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</si>
  <si>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</si>
  <si>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</si>
  <si>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</si>
  <si>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</si>
  <si>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</si>
  <si>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</si>
  <si>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</si>
  <si>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</si>
  <si>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</si>
  <si>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</si>
  <si>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</si>
  <si>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</si>
  <si>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</si>
  <si>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</si>
  <si>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</si>
  <si>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</si>
  <si>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</si>
  <si>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</si>
  <si>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</si>
  <si>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</si>
  <si>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</si>
  <si>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</si>
  <si>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</si>
  <si>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</si>
  <si>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</si>
  <si>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</si>
  <si>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</si>
  <si>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</si>
  <si>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</si>
  <si>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</si>
  <si>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</si>
  <si>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</si>
  <si>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</si>
  <si>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</si>
  <si>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</si>
  <si>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</si>
  <si>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</si>
  <si>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</si>
  <si>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</si>
  <si>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</si>
  <si>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</si>
  <si>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</si>
  <si>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</si>
  <si>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</si>
  <si>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</si>
  <si>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</si>
  <si>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</si>
  <si>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</si>
  <si>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</si>
  <si>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</si>
  <si>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</si>
  <si>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</si>
  <si>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</si>
  <si>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</si>
  <si>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</si>
  <si>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</si>
  <si>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</si>
  <si>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</si>
  <si>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</si>
  <si>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</si>
  <si>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</si>
  <si>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</si>
  <si>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</si>
  <si>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</si>
  <si>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</si>
  <si>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</si>
  <si>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</si>
  <si>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</si>
  <si>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</si>
  <si>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</si>
  <si>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</si>
  <si>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</si>
  <si>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</si>
  <si>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</si>
  <si>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</si>
  <si>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</si>
  <si>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</si>
  <si>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</si>
  <si>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</si>
  <si>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</si>
  <si>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</si>
  <si>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</si>
  <si>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</si>
  <si>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</si>
  <si>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</si>
  <si>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</si>
  <si>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</si>
  <si>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</si>
  <si>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</si>
  <si>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</si>
  <si>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</si>
  <si>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</si>
  <si>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</si>
  <si>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</si>
  <si>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</si>
  <si>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</si>
  <si>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</si>
  <si>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</si>
  <si>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</si>
  <si>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</si>
  <si>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</si>
  <si>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</si>
  <si>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</si>
  <si>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</si>
  <si>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</si>
  <si>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</si>
  <si>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</si>
  <si>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</si>
  <si>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</si>
  <si>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</si>
  <si>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</si>
  <si>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</si>
  <si>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</si>
  <si>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</si>
  <si>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</si>
  <si>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</si>
  <si>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</si>
  <si>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</si>
  <si>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</si>
  <si>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</si>
  <si>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</si>
  <si>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</si>
  <si>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</si>
  <si>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</si>
  <si>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</si>
  <si>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</si>
  <si>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</si>
  <si>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</si>
  <si>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</si>
  <si>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</si>
  <si>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</si>
  <si>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</si>
  <si>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</si>
  <si>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</si>
  <si>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</si>
  <si>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</si>
  <si>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</si>
  <si>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</si>
  <si>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</si>
  <si>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</si>
  <si>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</si>
  <si>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</si>
  <si>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</si>
  <si>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</si>
  <si>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</si>
  <si>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</si>
  <si>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</si>
  <si>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</si>
  <si>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</si>
  <si>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</si>
  <si>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</si>
  <si>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</si>
  <si>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</si>
  <si>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</si>
  <si>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</si>
  <si>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</si>
  <si>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</si>
  <si>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</si>
  <si>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</si>
  <si>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</si>
  <si>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</si>
  <si>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</si>
  <si>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</si>
  <si>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</si>
  <si>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</si>
  <si>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</si>
  <si>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</si>
  <si>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</si>
  <si>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</si>
  <si>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</si>
  <si>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</si>
  <si>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</si>
  <si>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</si>
  <si>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</si>
  <si>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</si>
  <si>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</si>
  <si>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</si>
  <si>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</si>
  <si>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</si>
  <si>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</si>
  <si>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</si>
  <si>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</si>
  <si>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</si>
  <si>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</si>
  <si>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</si>
  <si>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</si>
  <si>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</si>
  <si>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</si>
  <si>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</si>
  <si>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</si>
  <si>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</si>
  <si>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</si>
  <si>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</si>
  <si>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</si>
  <si>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</si>
  <si>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</si>
  <si>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</si>
  <si>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</si>
  <si>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</si>
  <si>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</si>
  <si>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</si>
  <si>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</si>
  <si>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</si>
  <si>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</si>
  <si>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</si>
  <si>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</si>
  <si>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</si>
  <si>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</si>
  <si>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</si>
  <si>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</si>
  <si>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</si>
  <si>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</si>
  <si>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</si>
  <si>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</si>
  <si>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</si>
  <si>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</si>
  <si>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</si>
  <si>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</si>
  <si>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</si>
  <si>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</si>
  <si>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</si>
  <si>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</si>
  <si>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</si>
  <si>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</si>
  <si>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</si>
  <si>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</si>
  <si>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</si>
  <si>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</si>
  <si>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</si>
  <si>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</si>
  <si>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</si>
  <si>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</si>
  <si>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</si>
  <si>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</si>
  <si>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</si>
  <si>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</si>
  <si>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</si>
  <si>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</si>
  <si>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</si>
  <si>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</si>
  <si>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</si>
  <si>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</si>
  <si>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</si>
  <si>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</si>
  <si>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</si>
  <si>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</si>
  <si>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</si>
  <si>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</si>
  <si>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</si>
  <si>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</si>
  <si>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</si>
  <si>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</si>
  <si>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</si>
  <si>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</si>
  <si>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</si>
  <si>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</si>
  <si>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</si>
  <si>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</si>
  <si>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</si>
  <si>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</si>
  <si>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</si>
  <si>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</si>
  <si>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</si>
  <si>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</si>
  <si>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</si>
  <si>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</si>
  <si>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</si>
  <si>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</si>
  <si>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</si>
  <si>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</si>
  <si>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</si>
  <si>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</si>
  <si>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</si>
  <si>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</si>
  <si>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</si>
  <si>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</si>
  <si>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</si>
  <si>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</si>
  <si>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</si>
  <si>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</si>
  <si>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</si>
  <si>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</si>
  <si>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</si>
  <si>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</si>
  <si>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</si>
  <si>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</si>
  <si>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</si>
  <si>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</si>
  <si>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</si>
  <si>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</si>
  <si>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</si>
  <si>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</si>
  <si>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</si>
  <si>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</si>
  <si>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</si>
  <si>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</si>
  <si>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</si>
  <si>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</si>
  <si>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</si>
  <si>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</si>
  <si>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</si>
  <si>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</si>
  <si>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</si>
  <si>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</si>
  <si>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</si>
  <si>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</si>
  <si>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</si>
  <si>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</si>
  <si>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</si>
  <si>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</si>
  <si>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</si>
  <si>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</si>
  <si>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</si>
  <si>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</si>
  <si>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</si>
  <si>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</si>
  <si>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</si>
  <si>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</si>
  <si>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</si>
  <si>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</si>
  <si>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</si>
  <si>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</si>
  <si>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</si>
  <si>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</si>
  <si>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</si>
  <si>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</si>
  <si>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</si>
  <si>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</si>
  <si>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</si>
  <si>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</si>
  <si>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</si>
  <si>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</si>
  <si>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</si>
  <si>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</si>
  <si>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</si>
  <si>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</si>
  <si>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</si>
  <si>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</si>
  <si>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</si>
  <si>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</si>
  <si>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</si>
  <si>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</si>
  <si>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</si>
  <si>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</si>
  <si>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</si>
  <si>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</si>
  <si>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</si>
  <si>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</si>
  <si>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</si>
  <si>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</si>
  <si>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</si>
  <si>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</si>
  <si>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</si>
  <si>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</si>
  <si>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</si>
  <si>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</si>
  <si>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</si>
  <si>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</si>
  <si>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</si>
  <si>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</si>
  <si>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</si>
  <si>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</si>
  <si>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</si>
  <si>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</si>
  <si>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</si>
  <si>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</si>
  <si>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</si>
  <si>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</si>
  <si>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</si>
  <si>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</si>
  <si>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</si>
  <si>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</si>
  <si>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</si>
  <si>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</si>
  <si>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</si>
  <si>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</si>
  <si>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</si>
  <si>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</si>
  <si>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</si>
  <si>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</si>
  <si>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</si>
  <si>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</si>
  <si>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</si>
  <si>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</si>
  <si>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</si>
  <si>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</si>
  <si>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</si>
  <si>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</si>
  <si>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</si>
  <si>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</si>
  <si>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</si>
  <si>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</si>
  <si>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</si>
  <si>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</si>
  <si>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</si>
  <si>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</si>
  <si>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</si>
  <si>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</si>
  <si>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</si>
  <si>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</si>
  <si>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</si>
  <si>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</si>
  <si>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</si>
  <si>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</si>
  <si>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</si>
  <si>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</si>
  <si>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</si>
  <si>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</si>
  <si>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</si>
  <si>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</si>
  <si>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</si>
  <si>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</si>
  <si>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</si>
  <si>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</si>
  <si>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</si>
  <si>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</si>
  <si>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</si>
  <si>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</si>
  <si>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</si>
  <si>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</si>
  <si>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</si>
  <si>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</si>
  <si>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</si>
  <si>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</si>
  <si>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</si>
  <si>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</si>
  <si>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</si>
  <si>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</si>
  <si>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</si>
  <si>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</si>
  <si>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</si>
  <si>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</si>
  <si>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</si>
  <si>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</si>
  <si>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</si>
  <si>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</si>
  <si>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</si>
  <si>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</si>
  <si>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</si>
  <si>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</si>
  <si>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</si>
  <si>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</si>
  <si>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</si>
  <si>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</si>
  <si>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</si>
  <si>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</si>
  <si>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</si>
  <si>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</si>
  <si>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</si>
  <si>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</si>
  <si>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</si>
  <si>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</si>
  <si>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</si>
  <si>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</si>
  <si>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</si>
  <si>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</si>
  <si>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</si>
  <si>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</si>
  <si>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</si>
  <si>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</si>
  <si>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</si>
  <si>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</si>
  <si>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</si>
  <si>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</si>
  <si>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</si>
  <si>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</si>
  <si>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</si>
  <si>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</si>
  <si>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</si>
  <si>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</si>
  <si>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</si>
  <si>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</si>
  <si>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</si>
  <si>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</si>
  <si>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</si>
  <si>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</si>
  <si>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</si>
  <si>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</si>
  <si>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</si>
  <si>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</si>
  <si>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</si>
  <si>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</si>
  <si>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</si>
  <si>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</si>
  <si>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</si>
  <si>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</si>
  <si>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</si>
  <si>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</si>
  <si>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</si>
  <si>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</si>
  <si>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</si>
  <si>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</si>
  <si>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</si>
  <si>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</si>
  <si>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</si>
  <si>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</si>
  <si>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</si>
  <si>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</si>
  <si>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</si>
  <si>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</si>
  <si>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</si>
  <si>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</si>
  <si>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</si>
  <si>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</si>
  <si>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</si>
  <si>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</si>
  <si>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</si>
  <si>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</si>
  <si>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</si>
  <si>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</si>
  <si>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</si>
  <si>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</si>
  <si>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</si>
  <si>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</si>
  <si>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</si>
  <si>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</si>
  <si>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</si>
  <si>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</si>
  <si>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</si>
  <si>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</si>
  <si>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</si>
  <si>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</si>
  <si>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</si>
  <si>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</si>
  <si>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</si>
  <si>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</si>
  <si>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</si>
  <si>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</si>
  <si>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</si>
  <si>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</si>
  <si>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</si>
  <si>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</si>
  <si>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</si>
  <si>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</si>
  <si>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</si>
  <si>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</si>
  <si>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</si>
  <si>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</si>
  <si>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</si>
  <si>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</si>
  <si>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</si>
  <si>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</si>
  <si>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</si>
  <si>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</si>
  <si>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</si>
  <si>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</si>
  <si>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</si>
  <si>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</si>
  <si>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</si>
  <si>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</si>
  <si>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</si>
  <si>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</si>
  <si>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</si>
  <si>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</si>
  <si>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</si>
  <si>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</si>
  <si>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</si>
  <si>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</si>
  <si>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</si>
  <si>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</si>
  <si>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</si>
  <si>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</si>
  <si>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</si>
  <si>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</si>
  <si>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</si>
  <si>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</si>
  <si>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</si>
  <si>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</si>
  <si>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</si>
  <si>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</si>
  <si>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</si>
  <si>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</si>
  <si>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</si>
  <si>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</si>
  <si>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</si>
  <si>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</si>
  <si>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</si>
  <si>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</si>
  <si>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</si>
  <si>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</si>
  <si>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</si>
  <si>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</si>
  <si>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</si>
  <si>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</si>
  <si>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</si>
  <si>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</si>
  <si>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</si>
  <si>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</si>
  <si>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</si>
  <si>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</si>
  <si>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</si>
  <si>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</si>
  <si>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</si>
  <si>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</si>
  <si>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</si>
  <si>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</si>
  <si>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</si>
  <si>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</si>
  <si>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</si>
  <si>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</si>
  <si>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</si>
  <si>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</si>
  <si>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</si>
  <si>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</si>
  <si>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</si>
  <si>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</si>
  <si>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</si>
  <si>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</si>
  <si>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</si>
  <si>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</si>
  <si>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</si>
  <si>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</si>
  <si>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</si>
  <si>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</si>
  <si>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</si>
  <si>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</si>
  <si>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</si>
  <si>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</si>
  <si>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</si>
  <si>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</si>
  <si>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</si>
  <si>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</si>
  <si>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</si>
  <si>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</si>
  <si>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</si>
  <si>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</si>
  <si>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</si>
  <si>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</si>
  <si>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</si>
  <si>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</si>
  <si>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</si>
  <si>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</si>
  <si>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</si>
  <si>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</si>
  <si>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</si>
  <si>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</si>
  <si>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</si>
  <si>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</si>
  <si>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</si>
  <si>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</si>
  <si>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</si>
  <si>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</si>
  <si>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</si>
  <si>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</si>
  <si>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</si>
  <si>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</si>
  <si>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</si>
  <si>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</si>
  <si>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</si>
  <si>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</si>
  <si>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</si>
  <si>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</si>
  <si>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</si>
  <si>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</si>
  <si>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</si>
  <si>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</si>
  <si>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</si>
  <si>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</si>
  <si>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</si>
  <si>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</si>
  <si>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</si>
  <si>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</si>
  <si>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</si>
  <si>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</si>
  <si>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</si>
  <si>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</si>
  <si>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</si>
  <si>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</si>
  <si>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</si>
  <si>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</si>
  <si>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</si>
  <si>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</si>
  <si>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</si>
  <si>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</si>
  <si>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</si>
  <si>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</si>
  <si>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</si>
  <si>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</si>
  <si>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</si>
  <si>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</si>
  <si>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</si>
  <si>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</si>
  <si>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</si>
  <si>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</si>
  <si>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</si>
  <si>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</si>
  <si>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</si>
  <si>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</si>
  <si>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</si>
  <si>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</si>
  <si>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</si>
  <si>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</si>
  <si>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</si>
  <si>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</si>
  <si>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</si>
  <si>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</si>
  <si>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</si>
  <si>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</si>
  <si>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</si>
  <si>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</si>
  <si>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</si>
  <si>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</si>
  <si>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</si>
  <si>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</si>
  <si>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</si>
  <si>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</si>
  <si>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</si>
  <si>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</si>
  <si>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</si>
  <si>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</si>
  <si>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</si>
  <si>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</si>
  <si>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</si>
  <si>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</si>
  <si>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</si>
  <si>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</si>
  <si>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</si>
  <si>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</si>
  <si>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</si>
  <si>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</si>
  <si>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</si>
  <si>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</si>
  <si>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</si>
  <si>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</si>
  <si>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</si>
  <si>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</si>
  <si>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</si>
  <si>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</si>
  <si>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</si>
  <si>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</si>
  <si>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</si>
  <si>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</si>
  <si>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</si>
  <si>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</si>
  <si>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</si>
  <si>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</si>
  <si>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</si>
  <si>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</si>
  <si>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</si>
  <si>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</si>
  <si>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</si>
  <si>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</si>
  <si>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</si>
  <si>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</si>
  <si>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</si>
  <si>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</si>
  <si>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</si>
  <si>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</si>
  <si>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</si>
  <si>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</si>
  <si>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</si>
  <si>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</si>
  <si>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</si>
  <si>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</si>
  <si>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</si>
  <si>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</si>
  <si>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</si>
  <si>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</si>
  <si>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</si>
  <si>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</si>
  <si>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</si>
  <si>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</si>
  <si>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</si>
  <si>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</si>
  <si>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</si>
  <si>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</si>
  <si>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</si>
  <si>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</si>
  <si>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</si>
  <si>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</si>
  <si>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</si>
  <si>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</si>
  <si>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</si>
  <si>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</si>
  <si>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</si>
  <si>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</si>
  <si>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</si>
  <si>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</si>
  <si>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</si>
  <si>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</si>
  <si>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</si>
  <si>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</si>
  <si>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</si>
  <si>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</si>
  <si>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</si>
  <si>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</si>
  <si>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</si>
  <si>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</si>
  <si>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</si>
  <si>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</si>
  <si>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</si>
  <si>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</si>
  <si>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</si>
  <si>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</si>
  <si>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</si>
  <si>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</si>
  <si>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</si>
  <si>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</si>
  <si>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</si>
  <si>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</si>
  <si>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</si>
  <si>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</si>
  <si>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</si>
  <si>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</si>
  <si>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</si>
  <si>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</si>
  <si>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</si>
  <si>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</si>
  <si>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</si>
  <si>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</si>
  <si>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</si>
  <si>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</si>
  <si>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</si>
  <si>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</si>
  <si>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</si>
  <si>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</si>
  <si>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</si>
  <si>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</si>
  <si>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</si>
  <si>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</si>
  <si>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</si>
  <si>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</si>
  <si>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</si>
  <si>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</si>
  <si>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</si>
  <si>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</si>
  <si>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</si>
  <si>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</si>
  <si>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</si>
  <si>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</si>
  <si>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</si>
  <si>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</si>
  <si>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</si>
  <si>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</si>
  <si>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</si>
  <si>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</si>
  <si>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</si>
  <si>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</si>
  <si>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</si>
  <si>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</si>
  <si>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</si>
  <si>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</si>
  <si>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</si>
  <si>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</si>
  <si>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</si>
  <si>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</si>
  <si>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</si>
  <si>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</si>
  <si>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</si>
  <si>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</si>
  <si>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</si>
  <si>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</si>
  <si>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</si>
  <si>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</si>
  <si>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</si>
  <si>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</si>
  <si>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</si>
  <si>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</si>
  <si>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</si>
  <si>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</si>
  <si>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</si>
  <si>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</si>
  <si>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</si>
  <si>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</si>
  <si>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</si>
  <si>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</si>
  <si>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</si>
  <si>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</si>
  <si>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</si>
  <si>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</si>
  <si>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</si>
  <si>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</si>
  <si>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</si>
  <si>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</si>
  <si>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</si>
  <si>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</si>
  <si>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</si>
  <si>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</si>
  <si>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</si>
  <si>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</si>
  <si>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</si>
  <si>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</si>
  <si>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</si>
  <si>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</si>
  <si>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</si>
  <si>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</si>
  <si>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</si>
  <si>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</si>
  <si>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</si>
  <si>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</si>
  <si>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</si>
  <si>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</si>
  <si>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</si>
  <si>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</si>
  <si>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</si>
  <si>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</si>
  <si>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</si>
  <si>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</si>
  <si>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</si>
  <si>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</si>
  <si>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</si>
  <si>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</si>
  <si>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</si>
  <si>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</si>
  <si>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</si>
  <si>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</si>
  <si>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</si>
  <si>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</si>
  <si>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</si>
  <si>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</si>
  <si>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</si>
  <si>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</si>
  <si>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</si>
  <si>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</si>
  <si>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</si>
  <si>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</si>
  <si>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</si>
  <si>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</si>
  <si>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</si>
  <si>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</si>
  <si>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</si>
  <si>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</si>
  <si>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</si>
  <si>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</si>
  <si>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</si>
  <si>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</si>
  <si>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</si>
  <si>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</si>
  <si>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</si>
  <si>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</si>
  <si>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</si>
  <si>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</si>
  <si>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</si>
  <si>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</si>
  <si>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</si>
  <si>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</si>
  <si>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</si>
  <si>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</si>
  <si>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</si>
  <si>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</si>
  <si>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</si>
  <si>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</si>
  <si>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</si>
  <si>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</si>
  <si>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</si>
  <si>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</si>
  <si>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</si>
  <si>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</si>
  <si>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</si>
  <si>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</si>
  <si>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</si>
  <si>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</si>
  <si>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</si>
  <si>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</si>
  <si>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</si>
  <si>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</si>
  <si>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</si>
  <si>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</si>
  <si>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</si>
  <si>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</si>
  <si>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</si>
  <si>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</si>
  <si>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</si>
  <si>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</si>
  <si>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</si>
  <si>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</si>
  <si>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</si>
  <si>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</si>
  <si>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</si>
  <si>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</si>
  <si>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</si>
  <si>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</si>
  <si>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</si>
  <si>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</si>
  <si>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</si>
  <si>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</si>
  <si>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</si>
  <si>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</si>
  <si>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</si>
  <si>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</si>
  <si>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</si>
  <si>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</si>
  <si>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</si>
  <si>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</si>
  <si>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</si>
  <si>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</si>
  <si>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</si>
  <si>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</si>
  <si>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</si>
  <si>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</si>
  <si>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</si>
  <si>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</si>
  <si>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</si>
  <si>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</si>
  <si>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</si>
  <si>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</si>
  <si>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</si>
  <si>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</si>
  <si>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</si>
  <si>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</si>
  <si>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</si>
  <si>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</si>
  <si>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</si>
  <si>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</si>
  <si>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</si>
  <si>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</si>
  <si>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</si>
  <si>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</si>
  <si>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</si>
  <si>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</si>
  <si>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</si>
  <si>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</si>
  <si>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</si>
  <si>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</si>
  <si>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</si>
  <si>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</si>
  <si>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</si>
  <si>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</si>
  <si>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</si>
  <si>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</si>
  <si>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</si>
  <si>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</si>
  <si>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</si>
  <si>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</si>
  <si>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</si>
  <si>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</si>
  <si>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</si>
  <si>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</si>
  <si>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</si>
  <si>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</si>
  <si>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</si>
  <si>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</si>
  <si>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</si>
  <si>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</si>
  <si>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</si>
  <si>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</si>
  <si>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</si>
  <si>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</si>
  <si>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</si>
  <si>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</si>
  <si>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</si>
  <si>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</si>
  <si>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</si>
  <si>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</si>
  <si>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</si>
  <si>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</si>
  <si>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</si>
  <si>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</si>
  <si>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</si>
  <si>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</si>
  <si>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</si>
  <si>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</si>
  <si>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</si>
  <si>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</si>
  <si>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</si>
  <si>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</si>
  <si>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</si>
  <si>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</si>
  <si>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</si>
  <si>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</si>
  <si>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</si>
  <si>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</si>
  <si>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</si>
  <si>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</si>
  <si>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</si>
  <si>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</si>
  <si>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</si>
  <si>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</si>
  <si>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</si>
  <si>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</si>
  <si>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</si>
  <si>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</si>
  <si>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</si>
  <si>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</si>
  <si>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</si>
  <si>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</si>
  <si>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</si>
  <si>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</si>
  <si>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</si>
  <si>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</si>
  <si>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</si>
  <si>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</si>
  <si>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</si>
  <si>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</si>
  <si>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</si>
  <si>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</si>
  <si>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</si>
  <si>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</si>
  <si>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</si>
  <si>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</si>
  <si>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</si>
  <si>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</si>
  <si>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</si>
  <si>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</si>
  <si>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</si>
  <si>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</si>
  <si>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</si>
  <si>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</si>
  <si>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</si>
  <si>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</si>
  <si>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</si>
  <si>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</si>
  <si>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</si>
  <si>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</si>
  <si>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</si>
  <si>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</si>
  <si>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</si>
  <si>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</si>
  <si>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</si>
  <si>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</si>
  <si>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</si>
  <si>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</si>
  <si>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</si>
  <si>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</si>
  <si>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</si>
  <si>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</si>
  <si>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</si>
  <si>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</si>
  <si>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</si>
  <si>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</si>
  <si>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</si>
  <si>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</si>
  <si>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</si>
  <si>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</si>
  <si>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</si>
  <si>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</si>
  <si>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</si>
  <si>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</si>
  <si>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</si>
  <si>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</si>
  <si>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</si>
  <si>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</si>
  <si>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</si>
  <si>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</si>
  <si>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</si>
  <si>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</si>
  <si>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</si>
  <si>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</si>
  <si>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</si>
  <si>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</si>
  <si>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</si>
  <si>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</si>
  <si>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</si>
  <si>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</si>
  <si>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</si>
  <si>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</si>
  <si>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</si>
  <si>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</si>
  <si>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</si>
  <si>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</si>
  <si>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</si>
  <si>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</si>
  <si>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</si>
  <si>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</si>
  <si>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</si>
  <si>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</si>
  <si>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</si>
  <si>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</si>
  <si>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</si>
  <si>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</si>
  <si>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</si>
  <si>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</si>
  <si>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</si>
  <si>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</si>
  <si>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</si>
  <si>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</si>
  <si>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</si>
  <si>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</si>
  <si>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</si>
  <si>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</si>
  <si>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</si>
  <si>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</si>
  <si>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</si>
  <si>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</si>
  <si>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</si>
  <si>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</si>
  <si>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</si>
  <si>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</si>
  <si>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</si>
  <si>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</si>
  <si>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</si>
  <si>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</si>
  <si>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</si>
  <si>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</si>
  <si>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</si>
  <si>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</si>
  <si>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</si>
  <si>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</si>
  <si>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</si>
  <si>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</si>
  <si>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</si>
  <si>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</si>
  <si>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</si>
  <si>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</si>
  <si>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</si>
  <si>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</si>
  <si>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</si>
  <si>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</si>
  <si>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</si>
  <si>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</si>
  <si>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</si>
  <si>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</si>
  <si>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</si>
  <si>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</si>
  <si>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</si>
  <si>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</si>
  <si>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</si>
  <si>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</si>
  <si>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</si>
  <si>
    <t>LC Series</t>
    <phoneticPr fontId="102"/>
  </si>
  <si>
    <t>LC Breaker</t>
    <phoneticPr fontId="102"/>
  </si>
  <si>
    <t>CID001898(RMI Conformant)</t>
  </si>
  <si>
    <t>100%</t>
  </si>
  <si>
    <t>RMI Conformant</t>
  </si>
  <si>
    <t>Mr.Chua Cheong Yong</t>
  </si>
  <si>
    <t>chua.cy@msmelt.com</t>
  </si>
  <si>
    <t>Mr.Agung Nugroho</t>
  </si>
  <si>
    <t>agung@pttimah.co.id</t>
  </si>
  <si>
    <t>Indonesia,Tasmania in Australia,Myanmar, the Democratic Republic of the Congo (DRC), Rwanda, Uganda and Burundi</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</si>
</sst>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55" customHeight="1">
      <c r="A29" s="296"/>
      <c r="B29" s="309"/>
      <c r="C29" s="303"/>
      <c r="D29" s="306"/>
      <c r="E29" s="294"/>
      <c r="F29" s="165" t="s">
        <v>57</v>
      </c>
      <c r="G29" s="25"/>
    </row>
    <row r="30" spans="1:7" ht="62.5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49999999999997"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0B4A16A-0443-4B08-A1C8-8C84E1C5E6BD}"/>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C52253E-25BA-40F0-BF05-3BAE94C33621}"/>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66" sqref="D6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45840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t="s">
        <v>15829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O15" sqref="O1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399999999999999" customHeight="1">
      <c r="A5" s="262" t="s">
        <v>1374</v>
      </c>
      <c r="B5" s="182" t="str">
        <f ca="1">IF(LEN(A5)=0,"",INDEX('Smelter Look-up'!$A:$A,MATCH($A5,'Smelter Look-up'!$E:$E,0)))</f>
        <v>Tin</v>
      </c>
      <c r="C5" s="186" t="str">
        <f ca="1">IF(LEN(A5)=0,"",INDEX('Smelter Look-up'!$C:$C,MATCH($A5,'Smelter Look-up'!$E:$E,0)))</f>
        <v>Dowa</v>
      </c>
      <c r="D5" s="230"/>
      <c r="E5" s="182" t="str">
        <f ca="1">IF(ISERROR($V5),"",OFFSET('Smelter Look-up'!$D$4,$V5-4,0)&amp;"")</f>
        <v>JAPAN</v>
      </c>
      <c r="F5" s="182" t="str">
        <f ca="1">IF(ISERROR($V5),"",OFFSET('Smelter Look-up'!$E$4,$V5-4,0))</f>
        <v>CID000402</v>
      </c>
      <c r="G5" s="182" t="str">
        <f ca="1">IF(C5=$X$4,IF(ISERROR($V5),"Enter smelter details","RMI"),IF(ISERROR($V5),"",OFFSET('Smelter Look-up'!$F$4,$V5-4,0)))</f>
        <v>RMI</v>
      </c>
      <c r="H5" s="183">
        <f ca="1">IF(ISERROR($V5),"",OFFSET('Smelter Look-up'!$G$4,$V5-4,0))</f>
        <v>0</v>
      </c>
      <c r="I5" s="184" t="str">
        <f ca="1">IF(ISERROR($V5),"",OFFSET('Smelter Look-up'!$H$4,$V5-4,0))</f>
        <v>Kosaka</v>
      </c>
      <c r="J5" s="184" t="str">
        <f ca="1">IF(ISERROR($V5),"",OFFSET('Smelter Look-up'!$I$4,$V5-4,0))</f>
        <v>Akita</v>
      </c>
      <c r="K5" s="224"/>
      <c r="L5" s="224"/>
      <c r="M5" s="224" t="s">
        <v>15831</v>
      </c>
      <c r="N5" s="224"/>
      <c r="O5" s="224"/>
      <c r="P5" s="185" t="s">
        <v>475</v>
      </c>
      <c r="Q5" s="225"/>
      <c r="R5" s="182" t="str">
        <f ca="1">IF(ISERROR($V5),"",OFFSET('Smelter Look-up'!$C$4,$V5-4,0)&amp;"")</f>
        <v>Dowa</v>
      </c>
      <c r="S5" s="181" t="str">
        <f ca="1">IF(B5="","",IF(ISERROR(MATCH($E5,CL,0)),"Unknown",INDIRECT("'C'!$A$"&amp;MATCH($E5,CL,0)+1)))</f>
        <v>JP</v>
      </c>
      <c r="T5" s="181" t="str">
        <f ca="1">IF(B5="","",IF(ISERROR(MATCH($J5,SorP!$B$1:$B$6226,0)),"",INDIRECT("'SorP'!$A$"&amp;MATCH($S5&amp;$J5,SorP!C:C,0))))</f>
        <v>JP-05</v>
      </c>
      <c r="U5" s="201"/>
      <c r="V5" s="226">
        <f ca="1">IF(C5="",NA(),IF(OR(C5="Smelter not listed",C5="Smelter not yet identified"),MATCH($B5&amp;$D5,'Smelter Look-up'!$J:$J,0),MATCH($B5&amp;$C5,'Smelter Look-up'!$J:$J,0)))</f>
        <v>425</v>
      </c>
      <c r="X5" s="227">
        <f t="shared" ref="X5" ca="1" si="0">IF(AND(C5="Smelter not listed",OR(LEN(D5)=0,LEN(E5)=0)),1,0)</f>
        <v>0</v>
      </c>
      <c r="AB5" s="228" t="str">
        <f t="shared" ref="AB5" ca="1" si="1">B5&amp;C5</f>
        <v>TinDowa</v>
      </c>
    </row>
    <row r="6" spans="1:34" s="227" customFormat="1" ht="20.399999999999999" customHeight="1">
      <c r="A6" s="262" t="s">
        <v>745</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t="s">
        <v>15831</v>
      </c>
      <c r="N6" s="224"/>
      <c r="O6" s="224"/>
      <c r="P6" s="185" t="s">
        <v>475</v>
      </c>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 ca="1">IF(C6="",NA(),IF(OR(C6="Smelter not listed",C6="Smelter not yet identified"),MATCH($B6&amp;$D6,'Smelter Look-up'!$J:$J,0),MATCH($B6&amp;$C6,'Smelter Look-up'!$J:$J,0)))</f>
        <v>428</v>
      </c>
      <c r="X6" s="227">
        <f t="shared" ref="X6:X37" ca="1" si="3">IF(AND(C6="Smelter not listed",OR(LEN(D6)=0,LEN(E6)=0)),1,0)</f>
        <v>0</v>
      </c>
      <c r="AB6" s="228" t="str">
        <f t="shared" ref="AB6:AB37" ca="1" si="4">B6&amp;C6</f>
        <v>TinEM Vinto</v>
      </c>
    </row>
    <row r="7" spans="1:34" s="227" customFormat="1" ht="20.399999999999999" customHeight="1">
      <c r="A7" s="262" t="s">
        <v>752</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t="s">
        <v>15832</v>
      </c>
      <c r="L7" s="224" t="s">
        <v>15833</v>
      </c>
      <c r="M7" s="224"/>
      <c r="N7" s="224"/>
      <c r="O7" s="224" t="s">
        <v>1084</v>
      </c>
      <c r="P7" s="185" t="s">
        <v>476</v>
      </c>
      <c r="Q7" s="225"/>
      <c r="R7" s="182" t="str">
        <f ca="1">IF(ISERROR($V7),"",OFFSET('Smelter Look-up'!$C$4,$V7-4,0)&amp;"")</f>
        <v>Malaysia Smelting Corporation (MSC)</v>
      </c>
      <c r="S7" s="181" t="str">
        <f t="shared" ca="1" si="2"/>
        <v>MY</v>
      </c>
      <c r="T7" s="181" t="str">
        <f ca="1">IF(B7="","",IF(ISERROR(MATCH($J7,SorP!$B$1:$B$6226,0)),"",INDIRECT("'SorP'!$A$"&amp;MATCH($S7&amp;$J7,SorP!C:C,0))))</f>
        <v>MY-07</v>
      </c>
      <c r="U7" s="201"/>
      <c r="V7" s="226">
        <f ca="1">IF(C7="",NA(),IF(OR(C7="Smelter not listed",C7="Smelter not yet identified"),MATCH($B7&amp;$D7,'Smelter Look-up'!$J:$J,0),MATCH($B7&amp;$C7,'Smelter Look-up'!$J:$J,0)))</f>
        <v>468</v>
      </c>
      <c r="X7" s="227">
        <f t="shared" ca="1" si="3"/>
        <v>0</v>
      </c>
      <c r="AB7" s="228" t="str">
        <f t="shared" ca="1" si="4"/>
        <v>TinMalaysia Smelting Corporation (MSC)</v>
      </c>
    </row>
    <row r="8" spans="1:34" s="227" customFormat="1" ht="20.399999999999999" customHeight="1">
      <c r="A8" s="262" t="s">
        <v>753</v>
      </c>
      <c r="B8" s="182" t="str">
        <f ca="1">IF(LEN(A8)=0,"",INDEX('Smelter Look-up'!$A:$A,MATCH($A8,'Smelter Look-up'!$E:$E,0)))</f>
        <v>Tin</v>
      </c>
      <c r="C8" s="186" t="str">
        <f ca="1">IF(LEN(A8)=0,"",INDEX('Smelter Look-up'!$C:$C,MATCH($A8,'Smelter Look-up'!$E:$E,0)))</f>
        <v>Mineracao Taboca S.A.</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Pirapora de Bom Jesus</v>
      </c>
      <c r="J8" s="184" t="str">
        <f ca="1">IF(ISERROR($V8),"",OFFSET('Smelter Look-up'!$I$4,$V8-4,0))</f>
        <v>São Paulo</v>
      </c>
      <c r="K8" s="224"/>
      <c r="L8" s="224"/>
      <c r="M8" s="224" t="s">
        <v>15831</v>
      </c>
      <c r="N8" s="224"/>
      <c r="O8" s="224"/>
      <c r="P8" s="185" t="s">
        <v>475</v>
      </c>
      <c r="Q8" s="225"/>
      <c r="R8" s="182" t="str">
        <f ca="1">IF(ISERROR($V8),"",OFFSET('Smelter Look-up'!$C$4,$V8-4,0)&amp;"")</f>
        <v>Mineracao Taboca S.A.</v>
      </c>
      <c r="S8" s="181" t="str">
        <f t="shared" ca="1" si="2"/>
        <v>BR</v>
      </c>
      <c r="T8" s="181" t="str">
        <f ca="1">IF(B8="","",IF(ISERROR(MATCH($J8,SorP!$B$1:$B$6226,0)),"",INDIRECT("'SorP'!$A$"&amp;MATCH($S8&amp;$J8,SorP!C:C,0))))</f>
        <v>BR-SP</v>
      </c>
      <c r="U8" s="201"/>
      <c r="V8" s="226">
        <f ca="1">IF(C8="",NA(),IF(OR(C8="Smelter not listed",C8="Smelter not yet identified"),MATCH($B8&amp;$D8,'Smelter Look-up'!$J:$J,0),MATCH($B8&amp;$C8,'Smelter Look-up'!$J:$J,0)))</f>
        <v>476</v>
      </c>
      <c r="X8" s="227">
        <f t="shared" ca="1" si="3"/>
        <v>0</v>
      </c>
      <c r="AB8" s="228" t="str">
        <f t="shared" ca="1" si="4"/>
        <v>TinMineracao Taboca S.A.</v>
      </c>
    </row>
    <row r="9" spans="1:34" s="227" customFormat="1" ht="20.399999999999999" customHeight="1">
      <c r="A9" s="262" t="s">
        <v>754</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t="s">
        <v>15831</v>
      </c>
      <c r="N9" s="224"/>
      <c r="O9" s="224"/>
      <c r="P9" s="185" t="s">
        <v>476</v>
      </c>
      <c r="Q9" s="225"/>
      <c r="R9" s="182" t="str">
        <f ca="1">IF(ISERROR($V9),"",OFFSET('Smelter Look-up'!$C$4,$V9-4,0)&amp;"")</f>
        <v>Minsur</v>
      </c>
      <c r="S9" s="181" t="str">
        <f t="shared" ca="1" si="2"/>
        <v>PE</v>
      </c>
      <c r="T9" s="181" t="str">
        <f ca="1">IF(B9="","",IF(ISERROR(MATCH($J9,SorP!$B$1:$B$6226,0)),"",INDIRECT("'SorP'!$A$"&amp;MATCH($S9&amp;$J9,SorP!C:C,0))))</f>
        <v>PE-ICA</v>
      </c>
      <c r="U9" s="201"/>
      <c r="V9" s="226">
        <f ca="1">IF(C9="",NA(),IF(OR(C9="Smelter not listed",C9="Smelter not yet identified"),MATCH($B9&amp;$D9,'Smelter Look-up'!$J:$J,0),MATCH($B9&amp;$C9,'Smelter Look-up'!$J:$J,0)))</f>
        <v>481</v>
      </c>
      <c r="X9" s="227">
        <f t="shared" ca="1" si="3"/>
        <v>0</v>
      </c>
      <c r="AB9" s="228" t="str">
        <f t="shared" ca="1" si="4"/>
        <v>TinMinsur</v>
      </c>
    </row>
    <row r="10" spans="1:34" s="227" customFormat="1" ht="20.399999999999999" customHeight="1">
      <c r="A10" s="262" t="s">
        <v>755</v>
      </c>
      <c r="B10" s="182" t="str">
        <f ca="1">IF(LEN(A10)=0,"",INDEX('Smelter Look-up'!$A:$A,MATCH($A10,'Smelter Look-up'!$E:$E,0)))</f>
        <v>Tin</v>
      </c>
      <c r="C10" s="186" t="str">
        <f ca="1">IF(LEN(A10)=0,"",INDEX('Smelter Look-up'!$C:$C,MATCH($A10,'Smelter Look-up'!$E:$E,0)))</f>
        <v>Mitsubishi Materials Corporation</v>
      </c>
      <c r="D10" s="230"/>
      <c r="E10" s="182" t="str">
        <f ca="1">IF(ISERROR($V10),"",OFFSET('Smelter Look-up'!$D$4,$V10-4,0)&amp;"")</f>
        <v>JAPAN</v>
      </c>
      <c r="F10" s="182" t="str">
        <f ca="1">IF(ISERROR($V10),"",OFFSET('Smelter Look-up'!$E$4,$V10-4,0))</f>
        <v>CID001191</v>
      </c>
      <c r="G10" s="182" t="str">
        <f ca="1">IF(C10=$X$4,IF(ISERROR($V10),"Enter smelter details","RMI"),IF(ISERROR($V10),"",OFFSET('Smelter Look-up'!$F$4,$V10-4,0)))</f>
        <v>RMI</v>
      </c>
      <c r="H10" s="183">
        <f ca="1">IF(ISERROR($V10),"",OFFSET('Smelter Look-up'!$G$4,$V10-4,0))</f>
        <v>0</v>
      </c>
      <c r="I10" s="184" t="str">
        <f ca="1">IF(ISERROR($V10),"",OFFSET('Smelter Look-up'!$H$4,$V10-4,0))</f>
        <v>Asago</v>
      </c>
      <c r="J10" s="184" t="str">
        <f ca="1">IF(ISERROR($V10),"",OFFSET('Smelter Look-up'!$I$4,$V10-4,0))</f>
        <v>Hyôgo</v>
      </c>
      <c r="K10" s="224"/>
      <c r="L10" s="224"/>
      <c r="M10" s="224" t="s">
        <v>15831</v>
      </c>
      <c r="N10" s="224"/>
      <c r="O10" s="224"/>
      <c r="P10" s="185"/>
      <c r="Q10" s="225"/>
      <c r="R10" s="182" t="str">
        <f ca="1">IF(ISERROR($V10),"",OFFSET('Smelter Look-up'!$C$4,$V10-4,0)&amp;"")</f>
        <v>Mitsubishi Materials Corporation</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482</v>
      </c>
      <c r="X10" s="227">
        <f t="shared" ca="1" si="3"/>
        <v>0</v>
      </c>
      <c r="AB10" s="228" t="str">
        <f t="shared" ca="1" si="4"/>
        <v>TinMitsubishi Materials Corporation</v>
      </c>
    </row>
    <row r="11" spans="1:34" s="227" customFormat="1" ht="20.399999999999999" customHeight="1">
      <c r="A11" s="262" t="s">
        <v>758</v>
      </c>
      <c r="B11" s="182" t="str">
        <f ca="1">IF(LEN(A11)=0,"",INDEX('Smelter Look-up'!$A:$A,MATCH($A11,'Smelter Look-up'!$E:$E,0)))</f>
        <v>Tin</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t="s">
        <v>15831</v>
      </c>
      <c r="N11" s="224"/>
      <c r="O11" s="224"/>
      <c r="P11" s="185"/>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493</v>
      </c>
      <c r="X11" s="227">
        <f t="shared" ca="1" si="3"/>
        <v>0</v>
      </c>
      <c r="AB11" s="228" t="str">
        <f t="shared" ca="1" si="4"/>
        <v>TinOperaciones Metalurgicas S.A.</v>
      </c>
    </row>
    <row r="12" spans="1:34" s="227" customFormat="1" ht="20.399999999999999" customHeight="1">
      <c r="A12" s="262" t="s">
        <v>15714</v>
      </c>
      <c r="B12" s="182" t="str">
        <f ca="1">IF(LEN(A12)=0,"",INDEX('Smelter Look-up'!$A:$A,MATCH($A12,'Smelter Look-up'!$E:$E,0)))</f>
        <v>Tin</v>
      </c>
      <c r="C12" s="186" t="str">
        <f ca="1">IF(LEN(A12)=0,"",INDEX('Smelter Look-up'!$C:$C,MATCH($A12,'Smelter Look-up'!$E:$E,0)))</f>
        <v>PT Prima Timah Utama</v>
      </c>
      <c r="D12" s="230"/>
      <c r="E12" s="182" t="str">
        <f ca="1">IF(ISERROR($V12),"",OFFSET('Smelter Look-up'!$D$4,$V12-4,0)&amp;"")</f>
        <v>INDONESIA</v>
      </c>
      <c r="F12" s="182" t="str">
        <f ca="1">IF(ISERROR($V12),"",OFFSET('Smelter Look-up'!$E$4,$V12-4,0))</f>
        <v>CID001458</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t="s">
        <v>15831</v>
      </c>
      <c r="N12" s="224"/>
      <c r="O12" s="224"/>
      <c r="P12" s="185"/>
      <c r="Q12" s="225"/>
      <c r="R12" s="182" t="str">
        <f ca="1">IF(ISERROR($V12),"",OFFSET('Smelter Look-up'!$C$4,$V12-4,0)&amp;"")</f>
        <v>PT Prima Timah Utama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505</v>
      </c>
      <c r="X12" s="227">
        <f t="shared" ca="1" si="3"/>
        <v>0</v>
      </c>
      <c r="AB12" s="228" t="str">
        <f t="shared" ca="1" si="4"/>
        <v>TinPT Prima Timah Utama</v>
      </c>
    </row>
    <row r="13" spans="1:34" s="227" customFormat="1" ht="20.399999999999999" customHeight="1">
      <c r="A13" s="262" t="s">
        <v>777</v>
      </c>
      <c r="B13" s="182" t="str">
        <f ca="1">IF(LEN(A13)=0,"",INDEX('Smelter Look-up'!$A:$A,MATCH($A13,'Smelter Look-up'!$E:$E,0)))</f>
        <v>Tin</v>
      </c>
      <c r="C13" s="186" t="str">
        <f ca="1">IF(LEN(A13)=0,"",INDEX('Smelter Look-up'!$C:$C,MATCH($A13,'Smelter Look-up'!$E:$E,0)))</f>
        <v>PT Timah Tbk Kundur</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t="s">
        <v>15831</v>
      </c>
      <c r="N13" s="224"/>
      <c r="O13" s="224"/>
      <c r="P13" s="185"/>
      <c r="Q13" s="225"/>
      <c r="R13" s="182" t="str">
        <f ca="1">IF(ISERROR($V13),"",OFFSET('Smelter Look-up'!$C$4,$V13-4,0)&amp;"")</f>
        <v>PT Timah Tbk Kundur</v>
      </c>
      <c r="S13" s="181" t="str">
        <f t="shared" ca="1" si="2"/>
        <v>ID</v>
      </c>
      <c r="T13" s="181" t="str">
        <f ca="1">IF(B13="","",IF(ISERROR(MATCH($J13,SorP!$B$1:$B$6226,0)),"",INDIRECT("'SorP'!$A$"&amp;MATCH($S13&amp;$J13,SorP!C:C,0))))</f>
        <v>ID-RI</v>
      </c>
      <c r="U13" s="201"/>
      <c r="V13" s="226">
        <f ca="1">IF(C13="",NA(),IF(OR(C13="Smelter not listed",C13="Smelter not yet identified"),MATCH($B13&amp;$D13,'Smelter Look-up'!$J:$J,0),MATCH($B13&amp;$C13,'Smelter Look-up'!$J:$J,0)))</f>
        <v>509</v>
      </c>
      <c r="X13" s="227">
        <f t="shared" ca="1" si="3"/>
        <v>0</v>
      </c>
      <c r="AB13" s="228" t="str">
        <f t="shared" ca="1" si="4"/>
        <v>TinPT Timah Tbk Kundur</v>
      </c>
    </row>
    <row r="14" spans="1:34" s="227" customFormat="1" ht="20.399999999999999" customHeight="1">
      <c r="A14" s="262" t="s">
        <v>760</v>
      </c>
      <c r="B14" s="182" t="str">
        <f ca="1">IF(LEN(A14)=0,"",INDEX('Smelter Look-up'!$A:$A,MATCH($A14,'Smelter Look-up'!$E:$E,0)))</f>
        <v>Tin</v>
      </c>
      <c r="C14" s="186" t="str">
        <f ca="1">IF(LEN(A14)=0,"",INDEX('Smelter Look-up'!$C:$C,MATCH($A14,'Smelter Look-up'!$E:$E,0)))</f>
        <v>PT Timah Tbk Mentok</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t="s">
        <v>15834</v>
      </c>
      <c r="L14" s="224" t="s">
        <v>15835</v>
      </c>
      <c r="M14" s="224"/>
      <c r="N14" s="224"/>
      <c r="O14" s="224" t="s">
        <v>1074</v>
      </c>
      <c r="P14" s="185"/>
      <c r="Q14" s="225"/>
      <c r="R14" s="182" t="str">
        <f ca="1">IF(ISERROR($V14),"",OFFSET('Smelter Look-up'!$C$4,$V14-4,0)&amp;"")</f>
        <v>PT Timah Tbk Mentok</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510</v>
      </c>
      <c r="X14" s="227">
        <f t="shared" ca="1" si="3"/>
        <v>0</v>
      </c>
      <c r="AB14" s="228" t="str">
        <f t="shared" ca="1" si="4"/>
        <v>TinPT Timah Tbk Mentok</v>
      </c>
    </row>
    <row r="15" spans="1:34" s="227" customFormat="1" ht="20.399999999999999" customHeight="1">
      <c r="A15" s="262" t="s">
        <v>763</v>
      </c>
      <c r="B15" s="182" t="str">
        <f ca="1">IF(LEN(A15)=0,"",INDEX('Smelter Look-up'!$A:$A,MATCH($A15,'Smelter Look-up'!$E:$E,0)))</f>
        <v>Tin</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t="s">
        <v>15831</v>
      </c>
      <c r="N15" s="224"/>
      <c r="O15" s="224" t="s">
        <v>15836</v>
      </c>
      <c r="P15" s="185"/>
      <c r="Q15" s="225"/>
      <c r="R15" s="182" t="str">
        <f ca="1">IF(ISERROR($V15),"",OFFSET('Smelter Look-up'!$C$4,$V15-4,0)&amp;"")</f>
        <v>Thaisarco</v>
      </c>
      <c r="S15" s="181" t="str">
        <f t="shared" ca="1" si="2"/>
        <v>TH</v>
      </c>
      <c r="T15" s="181" t="str">
        <f ca="1">IF(B15="","",IF(ISERROR(MATCH($J15,SorP!$B$1:$B$6226,0)),"",INDIRECT("'SorP'!$A$"&amp;MATCH($S15&amp;$J15,SorP!C:C,0))))</f>
        <v>TH-83</v>
      </c>
      <c r="U15" s="201"/>
      <c r="V15" s="226">
        <f ca="1">IF(C15="",NA(),IF(OR(C15="Smelter not listed",C15="Smelter not yet identified"),MATCH($B15&amp;$D15,'Smelter Look-up'!$J:$J,0),MATCH($B15&amp;$C15,'Smelter Look-up'!$J:$J,0)))</f>
        <v>521</v>
      </c>
      <c r="X15" s="227">
        <f t="shared" ca="1" si="3"/>
        <v>0</v>
      </c>
      <c r="AB15" s="228" t="str">
        <f t="shared" ca="1" si="4"/>
        <v>TinThaisarco</v>
      </c>
    </row>
    <row r="16" spans="1:34" s="227" customFormat="1" ht="20.399999999999999" customHeight="1">
      <c r="A16" s="262" t="s">
        <v>764</v>
      </c>
      <c r="B16" s="182" t="str">
        <f ca="1">IF(LEN(A16)=0,"",INDEX('Smelter Look-up'!$A:$A,MATCH($A16,'Smelter Look-up'!$E:$E,0)))</f>
        <v>Tin</v>
      </c>
      <c r="C16" s="186" t="str">
        <f ca="1">IF(LEN(A16)=0,"",INDEX('Smelter Look-up'!$C:$C,MATCH($A16,'Smelter Look-up'!$E:$E,0)))</f>
        <v>White Solder Metalurgia e Mineracao Ltda.</v>
      </c>
      <c r="D16" s="230"/>
      <c r="E16" s="182" t="str">
        <f ca="1">IF(ISERROR($V16),"",OFFSET('Smelter Look-up'!$D$4,$V16-4,0)&amp;"")</f>
        <v>BRAZIL</v>
      </c>
      <c r="F16" s="182" t="str">
        <f ca="1">IF(ISERROR($V16),"",OFFSET('Smelter Look-up'!$E$4,$V16-4,0))</f>
        <v>CID002036</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4"/>
      <c r="L16" s="224"/>
      <c r="M16" s="224" t="s">
        <v>15831</v>
      </c>
      <c r="N16" s="224"/>
      <c r="O16" s="224"/>
      <c r="P16" s="185"/>
      <c r="Q16" s="225"/>
      <c r="R16" s="182" t="str">
        <f ca="1">IF(ISERROR($V16),"",OFFSET('Smelter Look-up'!$C$4,$V16-4,0)&amp;"")</f>
        <v>White Solder Metalurgia e Mineracao Ltda.</v>
      </c>
      <c r="S16" s="181" t="str">
        <f t="shared" ca="1" si="2"/>
        <v>BR</v>
      </c>
      <c r="T16" s="181" t="str">
        <f ca="1">IF(B16="","",IF(ISERROR(MATCH($J16,SorP!$B$1:$B$6226,0)),"",INDIRECT("'SorP'!$A$"&amp;MATCH($S16&amp;$J16,SorP!C:C,0))))</f>
        <v>BR-RO</v>
      </c>
      <c r="U16" s="201"/>
      <c r="V16" s="226">
        <f ca="1">IF(C16="",NA(),IF(OR(C16="Smelter not listed",C16="Smelter not yet identified"),MATCH($B16&amp;$D16,'Smelter Look-up'!$J:$J,0),MATCH($B16&amp;$C16,'Smelter Look-up'!$J:$J,0)))</f>
        <v>530</v>
      </c>
      <c r="X16" s="227">
        <f t="shared" ca="1" si="3"/>
        <v>0</v>
      </c>
      <c r="AB16" s="228" t="str">
        <f t="shared" ca="1" si="4"/>
        <v>TinWhite Solder Metalurgia e Mineracao Ltda.</v>
      </c>
    </row>
    <row r="17" spans="1:28" s="227" customFormat="1" ht="20.399999999999999" customHeight="1">
      <c r="A17" s="262"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t="s">
        <v>15831</v>
      </c>
      <c r="N17" s="224"/>
      <c r="O17" s="224"/>
      <c r="P17" s="185"/>
      <c r="Q17" s="225"/>
      <c r="R17" s="182" t="str">
        <f ca="1">IF(ISERROR($V17),"",OFFSET('Smelter Look-up'!$C$4,$V17-4,0)&amp;"")</f>
        <v>Tin Smelting Branch of Yunnan Tin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ca="1" si="3"/>
        <v>0</v>
      </c>
      <c r="AB17" s="228" t="str">
        <f t="shared" ca="1" si="4"/>
        <v>TinTin Smelting Branch of Yunnan Tin Co., Ltd.</v>
      </c>
    </row>
    <row r="18" spans="1:28" s="227" customFormat="1" ht="20.399999999999999" customHeight="1">
      <c r="A18" s="181" t="s">
        <v>1366</v>
      </c>
      <c r="B18" s="182" t="str">
        <f ca="1">IF(LEN(A18)=0,"",INDEX('Smelter Look-up'!$A:$A,MATCH($A18,'Smelter Look-up'!$E:$E,0)))</f>
        <v>Tin</v>
      </c>
      <c r="C18" s="186" t="str">
        <f ca="1">IF(LEN(A18)=0,"",INDEX('Smelter Look-up'!$C:$C,MATCH($A18,'Smelter Look-up'!$E:$E,0)))</f>
        <v>O.M. Manufacturing Philippines, Inc.</v>
      </c>
      <c r="D18" s="230"/>
      <c r="E18" s="182" t="str">
        <f ca="1">IF(ISERROR($V18),"",OFFSET('Smelter Look-up'!$D$4,$V18-4,0)&amp;"")</f>
        <v>PHILIPPINES</v>
      </c>
      <c r="F18" s="182" t="str">
        <f ca="1">IF(ISERROR($V18),"",OFFSET('Smelter Look-up'!$E$4,$V18-4,0))</f>
        <v>CID002517</v>
      </c>
      <c r="G18" s="182" t="str">
        <f ca="1">IF(C18=$X$4,IF(ISERROR($V18),"Enter smelter details","RMI"),IF(ISERROR($V18),"",OFFSET('Smelter Look-up'!$F$4,$V18-4,0)))</f>
        <v>RMI</v>
      </c>
      <c r="H18" s="183">
        <f ca="1">IF(ISERROR($V18),"",OFFSET('Smelter Look-up'!$G$4,$V18-4,0))</f>
        <v>0</v>
      </c>
      <c r="I18" s="184" t="str">
        <f ca="1">IF(ISERROR($V18),"",OFFSET('Smelter Look-up'!$H$4,$V18-4,0))</f>
        <v>Rosario</v>
      </c>
      <c r="J18" s="184" t="str">
        <f ca="1">IF(ISERROR($V18),"",OFFSET('Smelter Look-up'!$I$4,$V18-4,0))</f>
        <v>Cavite</v>
      </c>
      <c r="K18" s="224"/>
      <c r="L18" s="224"/>
      <c r="M18" s="224" t="s">
        <v>15831</v>
      </c>
      <c r="N18" s="224"/>
      <c r="O18" s="224"/>
      <c r="P18" s="185"/>
      <c r="Q18" s="225"/>
      <c r="R18" s="182" t="str">
        <f ca="1">IF(ISERROR($V18),"",OFFSET('Smelter Look-up'!$C$4,$V18-4,0)&amp;"")</f>
        <v>O.M. Manufacturing Philippines, Inc.</v>
      </c>
      <c r="S18" s="181" t="str">
        <f t="shared" ca="1" si="2"/>
        <v>PH</v>
      </c>
      <c r="T18" s="181" t="str">
        <f ca="1">IF(B18="","",IF(ISERROR(MATCH($J18,SorP!$B$1:$B$6226,0)),"",INDIRECT("'SorP'!$A$"&amp;MATCH($S18&amp;$J18,SorP!C:C,0))))</f>
        <v>PH-CAV</v>
      </c>
      <c r="U18" s="201"/>
      <c r="V18" s="226">
        <f ca="1">IF(C18="",NA(),IF(OR(C18="Smelter not listed",C18="Smelter not yet identified"),MATCH($B18&amp;$D18,'Smelter Look-up'!$J:$J,0),MATCH($B18&amp;$C18,'Smelter Look-up'!$J:$J,0)))</f>
        <v>491</v>
      </c>
      <c r="X18" s="227">
        <f t="shared" ca="1" si="3"/>
        <v>0</v>
      </c>
      <c r="AB18" s="228" t="str">
        <f t="shared" ca="1" si="4"/>
        <v>TinO.M. Manufacturing Philippines, Inc.</v>
      </c>
    </row>
    <row r="19" spans="1:28" s="227" customFormat="1" ht="20.399999999999999" customHeight="1">
      <c r="A19" s="181" t="s">
        <v>1772</v>
      </c>
      <c r="B19" s="182" t="str">
        <f ca="1">IF(LEN(A19)=0,"",INDEX('Smelter Look-up'!$A:$A,MATCH($A19,'Smelter Look-up'!$E:$E,0)))</f>
        <v>Tin</v>
      </c>
      <c r="C19" s="186" t="str">
        <f ca="1">IF(LEN(A19)=0,"",INDEX('Smelter Look-up'!$C:$C,MATCH($A19,'Smelter Look-up'!$E:$E,0)))</f>
        <v>Aurubis Beerse</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t="s">
        <v>15831</v>
      </c>
      <c r="N19" s="224"/>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 ca="1">IF(C19="",NA(),IF(OR(C19="Smelter not listed",C19="Smelter not yet identified"),MATCH($B19&amp;$D19,'Smelter Look-up'!$J:$J,0),MATCH($B19&amp;$C19,'Smelter Look-up'!$J:$J,0)))</f>
        <v>404</v>
      </c>
      <c r="X19" s="227">
        <f t="shared" ca="1" si="3"/>
        <v>0</v>
      </c>
      <c r="AB19" s="228" t="str">
        <f t="shared" ca="1" si="4"/>
        <v>TinAurubis Beerse</v>
      </c>
    </row>
    <row r="20" spans="1:28" s="227" customFormat="1" ht="20.399999999999999" customHeight="1">
      <c r="A20" s="181" t="s">
        <v>13122</v>
      </c>
      <c r="B20" s="182" t="str">
        <f ca="1">IF(LEN(A20)=0,"",INDEX('Smelter Look-up'!$A:$A,MATCH($A20,'Smelter Look-up'!$E:$E,0)))</f>
        <v>Tin</v>
      </c>
      <c r="C20" s="186" t="str">
        <f ca="1">IF(LEN(A20)=0,"",INDEX('Smelter Look-up'!$C:$C,MATCH($A20,'Smelter Look-up'!$E:$E,0)))</f>
        <v>Tin Technology &amp; Refining</v>
      </c>
      <c r="D20" s="230"/>
      <c r="E20" s="182" t="str">
        <f ca="1">IF(ISERROR($V20),"",OFFSET('Smelter Look-up'!$D$4,$V20-4,0)&amp;"")</f>
        <v>UNITED STATES OF AMERICA</v>
      </c>
      <c r="F20" s="182" t="str">
        <f ca="1">IF(ISERROR($V20),"",OFFSET('Smelter Look-up'!$E$4,$V20-4,0))</f>
        <v>CID003325</v>
      </c>
      <c r="G20" s="182" t="str">
        <f ca="1">IF(C20=$X$4,IF(ISERROR($V20),"Enter smelter details","RMI"),IF(ISERROR($V20),"",OFFSET('Smelter Look-up'!$F$4,$V20-4,0)))</f>
        <v>RMI</v>
      </c>
      <c r="H20" s="183">
        <f ca="1">IF(ISERROR($V20),"",OFFSET('Smelter Look-up'!$G$4,$V20-4,0))</f>
        <v>0</v>
      </c>
      <c r="I20" s="184" t="str">
        <f ca="1">IF(ISERROR($V20),"",OFFSET('Smelter Look-up'!$H$4,$V20-4,0))</f>
        <v>West Chester</v>
      </c>
      <c r="J20" s="184" t="str">
        <f ca="1">IF(ISERROR($V20),"",OFFSET('Smelter Look-up'!$I$4,$V20-4,0))</f>
        <v>Pennsylvania</v>
      </c>
      <c r="K20" s="224"/>
      <c r="L20" s="224"/>
      <c r="M20" s="224" t="s">
        <v>15831</v>
      </c>
      <c r="N20" s="224"/>
      <c r="O20" s="224"/>
      <c r="P20" s="185"/>
      <c r="Q20" s="225"/>
      <c r="R20" s="182" t="str">
        <f ca="1">IF(ISERROR($V20),"",OFFSET('Smelter Look-up'!$C$4,$V20-4,0)&amp;"")</f>
        <v>Tin Technology &amp; Refining</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525</v>
      </c>
      <c r="X20" s="227">
        <f t="shared" ca="1" si="3"/>
        <v>0</v>
      </c>
      <c r="AB20" s="228" t="str">
        <f t="shared" ca="1" si="4"/>
        <v>TinTin Technology &amp; Refining</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EE3E8C-5C92-408F-B738-9530B79B8226}"/>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15827</v>
      </c>
      <c r="C6" s="98" t="s">
        <v>15828</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2025-07-18T06:30:34Z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